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misael.martinez\Documents\INAI 2018\Planeacion\MIR DGCSD 03-18\"/>
    </mc:Choice>
  </mc:AlternateContent>
  <workbookProtection workbookAlgorithmName="SHA-512" workbookHashValue="lTkVPTIjvB37CTkxyntqRycRclMLjYpw7Ee4BF91ZrIfNu4CX7dZfFgfEutzQWW4Cklz6c2aTyg6bBHURL3yfg==" workbookSaltValue="eU/Sce+TcANetRpyXijU4w==" workbookSpinCount="100000" lockStructure="1"/>
  <bookViews>
    <workbookView xWindow="0" yWindow="0" windowWidth="20490" windowHeight="6660" tabRatio="821"/>
  </bookViews>
  <sheets>
    <sheet name="MIR_2018" sheetId="1" r:id="rId1"/>
    <sheet name="ContarInd" sheetId="4" state="hidden" r:id="rId2"/>
    <sheet name="Base Metas" sheetId="3" state="hidden" r:id="rId3"/>
    <sheet name="Catálogos" sheetId="2" state="hidden" r:id="rId4"/>
  </sheets>
  <definedNames>
    <definedName name="_xlnm._FilterDatabase" localSheetId="2" hidden="1">'Base Metas'!$A$4:$BD$150</definedName>
    <definedName name="_xlnm.Print_Area" localSheetId="0">MIR_2018!$A$1:$BP$37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8" i="1" l="1"/>
  <c r="BA23" i="1"/>
  <c r="BA20" i="1"/>
  <c r="T7" i="3" l="1"/>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6" i="3"/>
  <c r="BD150" i="3" l="1"/>
  <c r="BC150" i="3"/>
  <c r="BB150" i="3"/>
  <c r="BA150" i="3"/>
  <c r="AY150" i="3"/>
  <c r="AX150" i="3"/>
  <c r="AW150" i="3"/>
  <c r="AV150" i="3"/>
  <c r="AU150" i="3"/>
  <c r="AS150" i="3"/>
  <c r="AR150" i="3"/>
  <c r="AQ150" i="3"/>
  <c r="AP150" i="3"/>
  <c r="AO150" i="3"/>
  <c r="AM150" i="3"/>
  <c r="AL150" i="3"/>
  <c r="AK150" i="3"/>
  <c r="AJ150" i="3"/>
  <c r="AI150" i="3"/>
  <c r="AG150" i="3"/>
  <c r="AF150" i="3"/>
  <c r="AE150" i="3"/>
  <c r="AD150" i="3"/>
  <c r="AC150" i="3"/>
  <c r="AA150" i="3"/>
  <c r="Z150" i="3"/>
  <c r="Y150" i="3"/>
  <c r="X150" i="3"/>
  <c r="W150" i="3"/>
  <c r="V150" i="3"/>
  <c r="U150" i="3"/>
  <c r="S150" i="3"/>
  <c r="R150" i="3"/>
  <c r="Q150" i="3"/>
  <c r="P150" i="3"/>
  <c r="O150" i="3"/>
  <c r="N150" i="3"/>
  <c r="M150" i="3"/>
  <c r="L150" i="3"/>
  <c r="K150" i="3"/>
  <c r="J150" i="3"/>
  <c r="I150" i="3"/>
  <c r="H150" i="3"/>
  <c r="G150" i="3"/>
  <c r="F150" i="3"/>
  <c r="E150" i="3"/>
  <c r="D150" i="3"/>
  <c r="BD149" i="3"/>
  <c r="BC149" i="3"/>
  <c r="BB149" i="3"/>
  <c r="BA149" i="3"/>
  <c r="AY149" i="3"/>
  <c r="AX149" i="3"/>
  <c r="AW149" i="3"/>
  <c r="AV149" i="3"/>
  <c r="AU149" i="3"/>
  <c r="AS149" i="3"/>
  <c r="AR149" i="3"/>
  <c r="AQ149" i="3"/>
  <c r="AP149" i="3"/>
  <c r="AO149" i="3"/>
  <c r="AM149" i="3"/>
  <c r="AL149" i="3"/>
  <c r="AK149" i="3"/>
  <c r="AJ149" i="3"/>
  <c r="AI149" i="3"/>
  <c r="AG149" i="3"/>
  <c r="AF149" i="3"/>
  <c r="AE149" i="3"/>
  <c r="AD149" i="3"/>
  <c r="AC149" i="3"/>
  <c r="AA149" i="3"/>
  <c r="Z149" i="3"/>
  <c r="Y149" i="3"/>
  <c r="X149" i="3"/>
  <c r="W149" i="3"/>
  <c r="V149" i="3"/>
  <c r="U149" i="3"/>
  <c r="S149" i="3"/>
  <c r="R149" i="3"/>
  <c r="Q149" i="3"/>
  <c r="P149" i="3"/>
  <c r="O149" i="3"/>
  <c r="N149" i="3"/>
  <c r="M149" i="3"/>
  <c r="L149" i="3"/>
  <c r="K149" i="3"/>
  <c r="J149" i="3"/>
  <c r="I149" i="3"/>
  <c r="H149" i="3"/>
  <c r="G149" i="3"/>
  <c r="F149" i="3"/>
  <c r="E149" i="3"/>
  <c r="D149" i="3"/>
  <c r="B149" i="3" s="1"/>
  <c r="BD148" i="3"/>
  <c r="BC148" i="3"/>
  <c r="BB148" i="3"/>
  <c r="BA148" i="3"/>
  <c r="AY148" i="3"/>
  <c r="AX148" i="3"/>
  <c r="AW148" i="3"/>
  <c r="AV148" i="3"/>
  <c r="AU148" i="3"/>
  <c r="AS148" i="3"/>
  <c r="AR148" i="3"/>
  <c r="AQ148" i="3"/>
  <c r="AP148" i="3"/>
  <c r="AO148" i="3"/>
  <c r="AM148" i="3"/>
  <c r="AL148" i="3"/>
  <c r="AK148" i="3"/>
  <c r="AJ148" i="3"/>
  <c r="AI148" i="3"/>
  <c r="AG148" i="3"/>
  <c r="AF148" i="3"/>
  <c r="AE148" i="3"/>
  <c r="AD148" i="3"/>
  <c r="AC148" i="3"/>
  <c r="AA148" i="3"/>
  <c r="Z148" i="3"/>
  <c r="Y148" i="3"/>
  <c r="X148" i="3"/>
  <c r="W148" i="3"/>
  <c r="V148" i="3"/>
  <c r="U148" i="3"/>
  <c r="S148" i="3"/>
  <c r="R148" i="3"/>
  <c r="Q148" i="3"/>
  <c r="P148" i="3"/>
  <c r="O148" i="3"/>
  <c r="N148" i="3"/>
  <c r="M148" i="3"/>
  <c r="L148" i="3"/>
  <c r="K148" i="3"/>
  <c r="J148" i="3"/>
  <c r="I148" i="3"/>
  <c r="H148" i="3"/>
  <c r="G148" i="3"/>
  <c r="F148" i="3"/>
  <c r="E148" i="3"/>
  <c r="D148" i="3"/>
  <c r="A148" i="3" s="1"/>
  <c r="BD147" i="3"/>
  <c r="BC147" i="3"/>
  <c r="BB147" i="3"/>
  <c r="BA147" i="3"/>
  <c r="AY147" i="3"/>
  <c r="AX147" i="3"/>
  <c r="AW147" i="3"/>
  <c r="AV147" i="3"/>
  <c r="AU147" i="3"/>
  <c r="AS147" i="3"/>
  <c r="AR147" i="3"/>
  <c r="AQ147" i="3"/>
  <c r="AP147" i="3"/>
  <c r="AO147" i="3"/>
  <c r="AM147" i="3"/>
  <c r="AL147" i="3"/>
  <c r="AK147" i="3"/>
  <c r="AJ147" i="3"/>
  <c r="AI147" i="3"/>
  <c r="AG147" i="3"/>
  <c r="AF147" i="3"/>
  <c r="AE147" i="3"/>
  <c r="AD147" i="3"/>
  <c r="AC147" i="3"/>
  <c r="AA147" i="3"/>
  <c r="Z147" i="3"/>
  <c r="Y147" i="3"/>
  <c r="X147" i="3"/>
  <c r="W147" i="3"/>
  <c r="V147" i="3"/>
  <c r="U147" i="3"/>
  <c r="S147" i="3"/>
  <c r="R147" i="3"/>
  <c r="Q147" i="3"/>
  <c r="P147" i="3"/>
  <c r="O147" i="3"/>
  <c r="N147" i="3"/>
  <c r="M147" i="3"/>
  <c r="L147" i="3"/>
  <c r="K147" i="3"/>
  <c r="J147" i="3"/>
  <c r="I147" i="3"/>
  <c r="H147" i="3"/>
  <c r="G147" i="3"/>
  <c r="F147" i="3"/>
  <c r="E147" i="3"/>
  <c r="D147" i="3"/>
  <c r="C147" i="3" s="1"/>
  <c r="BD146" i="3"/>
  <c r="BC146" i="3"/>
  <c r="BB146" i="3"/>
  <c r="BA146" i="3"/>
  <c r="AY146" i="3"/>
  <c r="AX146" i="3"/>
  <c r="AW146" i="3"/>
  <c r="AV146" i="3"/>
  <c r="AU146" i="3"/>
  <c r="AS146" i="3"/>
  <c r="AR146" i="3"/>
  <c r="AQ146" i="3"/>
  <c r="AP146" i="3"/>
  <c r="AO146" i="3"/>
  <c r="AM146" i="3"/>
  <c r="AL146" i="3"/>
  <c r="AK146" i="3"/>
  <c r="AJ146" i="3"/>
  <c r="AI146" i="3"/>
  <c r="AG146" i="3"/>
  <c r="AF146" i="3"/>
  <c r="AE146" i="3"/>
  <c r="AD146" i="3"/>
  <c r="AC146" i="3"/>
  <c r="AA146" i="3"/>
  <c r="Z146" i="3"/>
  <c r="Y146" i="3"/>
  <c r="X146" i="3"/>
  <c r="W146" i="3"/>
  <c r="V146" i="3"/>
  <c r="U146" i="3"/>
  <c r="S146" i="3"/>
  <c r="R146" i="3"/>
  <c r="Q146" i="3"/>
  <c r="P146" i="3"/>
  <c r="O146" i="3"/>
  <c r="N146" i="3"/>
  <c r="M146" i="3"/>
  <c r="L146" i="3"/>
  <c r="K146" i="3"/>
  <c r="J146" i="3"/>
  <c r="I146" i="3"/>
  <c r="H146" i="3"/>
  <c r="G146" i="3"/>
  <c r="F146" i="3"/>
  <c r="E146" i="3"/>
  <c r="D146" i="3"/>
  <c r="BD145" i="3"/>
  <c r="BC145" i="3"/>
  <c r="BB145" i="3"/>
  <c r="BA145" i="3"/>
  <c r="AY145" i="3"/>
  <c r="AX145" i="3"/>
  <c r="AW145" i="3"/>
  <c r="AV145" i="3"/>
  <c r="AU145" i="3"/>
  <c r="AS145" i="3"/>
  <c r="AR145" i="3"/>
  <c r="AQ145" i="3"/>
  <c r="AP145" i="3"/>
  <c r="AO145" i="3"/>
  <c r="AM145" i="3"/>
  <c r="AL145" i="3"/>
  <c r="AK145" i="3"/>
  <c r="AJ145" i="3"/>
  <c r="AI145" i="3"/>
  <c r="AG145" i="3"/>
  <c r="AF145" i="3"/>
  <c r="AE145" i="3"/>
  <c r="AD145" i="3"/>
  <c r="AC145" i="3"/>
  <c r="AA145" i="3"/>
  <c r="Z145" i="3"/>
  <c r="Y145" i="3"/>
  <c r="X145" i="3"/>
  <c r="W145" i="3"/>
  <c r="V145" i="3"/>
  <c r="U145" i="3"/>
  <c r="S145" i="3"/>
  <c r="R145" i="3"/>
  <c r="Q145" i="3"/>
  <c r="P145" i="3"/>
  <c r="O145" i="3"/>
  <c r="N145" i="3"/>
  <c r="M145" i="3"/>
  <c r="L145" i="3"/>
  <c r="K145" i="3"/>
  <c r="J145" i="3"/>
  <c r="I145" i="3"/>
  <c r="H145" i="3"/>
  <c r="G145" i="3"/>
  <c r="F145" i="3"/>
  <c r="E145" i="3"/>
  <c r="D145" i="3"/>
  <c r="B145" i="3" s="1"/>
  <c r="BD144" i="3"/>
  <c r="BC144" i="3"/>
  <c r="BB144" i="3"/>
  <c r="BA144" i="3"/>
  <c r="AY144" i="3"/>
  <c r="AX144" i="3"/>
  <c r="AW144" i="3"/>
  <c r="AV144" i="3"/>
  <c r="AU144" i="3"/>
  <c r="AS144" i="3"/>
  <c r="AR144" i="3"/>
  <c r="AQ144" i="3"/>
  <c r="AP144" i="3"/>
  <c r="AO144" i="3"/>
  <c r="AM144" i="3"/>
  <c r="AL144" i="3"/>
  <c r="AK144" i="3"/>
  <c r="AJ144" i="3"/>
  <c r="AI144" i="3"/>
  <c r="AG144" i="3"/>
  <c r="AF144" i="3"/>
  <c r="AE144" i="3"/>
  <c r="AD144" i="3"/>
  <c r="AC144" i="3"/>
  <c r="AA144" i="3"/>
  <c r="Z144" i="3"/>
  <c r="Y144" i="3"/>
  <c r="X144" i="3"/>
  <c r="W144" i="3"/>
  <c r="V144" i="3"/>
  <c r="U144" i="3"/>
  <c r="S144" i="3"/>
  <c r="R144" i="3"/>
  <c r="Q144" i="3"/>
  <c r="P144" i="3"/>
  <c r="O144" i="3"/>
  <c r="N144" i="3"/>
  <c r="M144" i="3"/>
  <c r="L144" i="3"/>
  <c r="K144" i="3"/>
  <c r="J144" i="3"/>
  <c r="I144" i="3"/>
  <c r="H144" i="3"/>
  <c r="G144" i="3"/>
  <c r="F144" i="3"/>
  <c r="E144" i="3"/>
  <c r="D144" i="3"/>
  <c r="A144" i="3" s="1"/>
  <c r="BD143" i="3"/>
  <c r="BC143" i="3"/>
  <c r="BB143" i="3"/>
  <c r="BA143" i="3"/>
  <c r="AY143" i="3"/>
  <c r="AX143" i="3"/>
  <c r="AW143" i="3"/>
  <c r="AV143" i="3"/>
  <c r="AU143" i="3"/>
  <c r="AS143" i="3"/>
  <c r="AR143" i="3"/>
  <c r="AQ143" i="3"/>
  <c r="AP143" i="3"/>
  <c r="AO143" i="3"/>
  <c r="AM143" i="3"/>
  <c r="AL143" i="3"/>
  <c r="AK143" i="3"/>
  <c r="AJ143" i="3"/>
  <c r="AI143" i="3"/>
  <c r="AG143" i="3"/>
  <c r="AF143" i="3"/>
  <c r="AE143" i="3"/>
  <c r="AD143" i="3"/>
  <c r="AC143" i="3"/>
  <c r="AA143" i="3"/>
  <c r="Z143" i="3"/>
  <c r="Y143" i="3"/>
  <c r="X143" i="3"/>
  <c r="W143" i="3"/>
  <c r="V143" i="3"/>
  <c r="U143" i="3"/>
  <c r="S143" i="3"/>
  <c r="R143" i="3"/>
  <c r="Q143" i="3"/>
  <c r="P143" i="3"/>
  <c r="O143" i="3"/>
  <c r="N143" i="3"/>
  <c r="M143" i="3"/>
  <c r="L143" i="3"/>
  <c r="K143" i="3"/>
  <c r="J143" i="3"/>
  <c r="I143" i="3"/>
  <c r="H143" i="3"/>
  <c r="G143" i="3"/>
  <c r="F143" i="3"/>
  <c r="E143" i="3"/>
  <c r="D143" i="3"/>
  <c r="C143" i="3" s="1"/>
  <c r="A143" i="3"/>
  <c r="BD142" i="3"/>
  <c r="BC142" i="3"/>
  <c r="BB142" i="3"/>
  <c r="BA142" i="3"/>
  <c r="AY142" i="3"/>
  <c r="AX142" i="3"/>
  <c r="AW142" i="3"/>
  <c r="AV142" i="3"/>
  <c r="AU142" i="3"/>
  <c r="AS142" i="3"/>
  <c r="AR142" i="3"/>
  <c r="AQ142" i="3"/>
  <c r="AP142" i="3"/>
  <c r="AO142" i="3"/>
  <c r="AM142" i="3"/>
  <c r="AL142" i="3"/>
  <c r="AK142" i="3"/>
  <c r="AJ142" i="3"/>
  <c r="AI142" i="3"/>
  <c r="AG142" i="3"/>
  <c r="AF142" i="3"/>
  <c r="AE142" i="3"/>
  <c r="AD142" i="3"/>
  <c r="AC142" i="3"/>
  <c r="AA142" i="3"/>
  <c r="Z142" i="3"/>
  <c r="Y142" i="3"/>
  <c r="X142" i="3"/>
  <c r="W142" i="3"/>
  <c r="V142" i="3"/>
  <c r="U142" i="3"/>
  <c r="S142" i="3"/>
  <c r="R142" i="3"/>
  <c r="Q142" i="3"/>
  <c r="P142" i="3"/>
  <c r="O142" i="3"/>
  <c r="N142" i="3"/>
  <c r="M142" i="3"/>
  <c r="L142" i="3"/>
  <c r="K142" i="3"/>
  <c r="J142" i="3"/>
  <c r="I142" i="3"/>
  <c r="H142" i="3"/>
  <c r="G142" i="3"/>
  <c r="F142" i="3"/>
  <c r="E142" i="3"/>
  <c r="D142" i="3"/>
  <c r="BD141" i="3"/>
  <c r="BC141" i="3"/>
  <c r="BB141" i="3"/>
  <c r="BA141" i="3"/>
  <c r="AY141" i="3"/>
  <c r="AX141" i="3"/>
  <c r="AW141" i="3"/>
  <c r="AV141" i="3"/>
  <c r="AU141" i="3"/>
  <c r="AS141" i="3"/>
  <c r="AR141" i="3"/>
  <c r="AQ141" i="3"/>
  <c r="AP141" i="3"/>
  <c r="AO141" i="3"/>
  <c r="AM141" i="3"/>
  <c r="AL141" i="3"/>
  <c r="AK141" i="3"/>
  <c r="AJ141" i="3"/>
  <c r="AI141" i="3"/>
  <c r="AG141" i="3"/>
  <c r="AF141" i="3"/>
  <c r="AE141" i="3"/>
  <c r="AD141" i="3"/>
  <c r="AC141" i="3"/>
  <c r="AA141" i="3"/>
  <c r="Z141" i="3"/>
  <c r="Y141" i="3"/>
  <c r="X141" i="3"/>
  <c r="W141" i="3"/>
  <c r="V141" i="3"/>
  <c r="U141" i="3"/>
  <c r="S141" i="3"/>
  <c r="R141" i="3"/>
  <c r="Q141" i="3"/>
  <c r="P141" i="3"/>
  <c r="O141" i="3"/>
  <c r="N141" i="3"/>
  <c r="M141" i="3"/>
  <c r="L141" i="3"/>
  <c r="K141" i="3"/>
  <c r="J141" i="3"/>
  <c r="I141" i="3"/>
  <c r="H141" i="3"/>
  <c r="G141" i="3"/>
  <c r="F141" i="3"/>
  <c r="E141" i="3"/>
  <c r="D141" i="3"/>
  <c r="B141" i="3" s="1"/>
  <c r="BD140" i="3"/>
  <c r="BC140" i="3"/>
  <c r="BB140" i="3"/>
  <c r="BA140" i="3"/>
  <c r="AY140" i="3"/>
  <c r="AX140" i="3"/>
  <c r="AW140" i="3"/>
  <c r="AV140" i="3"/>
  <c r="AU140" i="3"/>
  <c r="AS140" i="3"/>
  <c r="AR140" i="3"/>
  <c r="AQ140" i="3"/>
  <c r="AP140" i="3"/>
  <c r="AO140" i="3"/>
  <c r="AM140" i="3"/>
  <c r="AL140" i="3"/>
  <c r="AK140" i="3"/>
  <c r="AJ140" i="3"/>
  <c r="AI140" i="3"/>
  <c r="AG140" i="3"/>
  <c r="AF140" i="3"/>
  <c r="AE140" i="3"/>
  <c r="AD140" i="3"/>
  <c r="AC140" i="3"/>
  <c r="AA140" i="3"/>
  <c r="Z140" i="3"/>
  <c r="Y140" i="3"/>
  <c r="X140" i="3"/>
  <c r="W140" i="3"/>
  <c r="V140" i="3"/>
  <c r="U140" i="3"/>
  <c r="S140" i="3"/>
  <c r="R140" i="3"/>
  <c r="Q140" i="3"/>
  <c r="P140" i="3"/>
  <c r="O140" i="3"/>
  <c r="N140" i="3"/>
  <c r="M140" i="3"/>
  <c r="L140" i="3"/>
  <c r="K140" i="3"/>
  <c r="J140" i="3"/>
  <c r="I140" i="3"/>
  <c r="H140" i="3"/>
  <c r="G140" i="3"/>
  <c r="F140" i="3"/>
  <c r="E140" i="3"/>
  <c r="D140" i="3"/>
  <c r="A140" i="3" s="1"/>
  <c r="BD139" i="3"/>
  <c r="BC139" i="3"/>
  <c r="BB139" i="3"/>
  <c r="BA139" i="3"/>
  <c r="AY139" i="3"/>
  <c r="AX139" i="3"/>
  <c r="AW139" i="3"/>
  <c r="AV139" i="3"/>
  <c r="AU139" i="3"/>
  <c r="AS139" i="3"/>
  <c r="AR139" i="3"/>
  <c r="AQ139" i="3"/>
  <c r="AP139" i="3"/>
  <c r="AO139" i="3"/>
  <c r="AM139" i="3"/>
  <c r="AL139" i="3"/>
  <c r="AK139" i="3"/>
  <c r="AJ139" i="3"/>
  <c r="AI139" i="3"/>
  <c r="AG139" i="3"/>
  <c r="AF139" i="3"/>
  <c r="AE139" i="3"/>
  <c r="AD139" i="3"/>
  <c r="AC139" i="3"/>
  <c r="AA139" i="3"/>
  <c r="Z139" i="3"/>
  <c r="Y139" i="3"/>
  <c r="X139" i="3"/>
  <c r="W139" i="3"/>
  <c r="V139" i="3"/>
  <c r="U139" i="3"/>
  <c r="S139" i="3"/>
  <c r="R139" i="3"/>
  <c r="Q139" i="3"/>
  <c r="P139" i="3"/>
  <c r="O139" i="3"/>
  <c r="N139" i="3"/>
  <c r="M139" i="3"/>
  <c r="L139" i="3"/>
  <c r="K139" i="3"/>
  <c r="J139" i="3"/>
  <c r="I139" i="3"/>
  <c r="H139" i="3"/>
  <c r="G139" i="3"/>
  <c r="F139" i="3"/>
  <c r="E139" i="3"/>
  <c r="D139" i="3"/>
  <c r="C139" i="3" s="1"/>
  <c r="A139" i="3"/>
  <c r="BD138" i="3"/>
  <c r="BC138" i="3"/>
  <c r="BB138" i="3"/>
  <c r="BA138" i="3"/>
  <c r="AY138" i="3"/>
  <c r="AX138" i="3"/>
  <c r="AW138" i="3"/>
  <c r="AV138" i="3"/>
  <c r="AU138" i="3"/>
  <c r="AS138" i="3"/>
  <c r="AR138" i="3"/>
  <c r="AQ138" i="3"/>
  <c r="AP138" i="3"/>
  <c r="AO138" i="3"/>
  <c r="AM138" i="3"/>
  <c r="AL138" i="3"/>
  <c r="AK138" i="3"/>
  <c r="AJ138" i="3"/>
  <c r="AI138" i="3"/>
  <c r="AG138" i="3"/>
  <c r="AF138" i="3"/>
  <c r="AE138" i="3"/>
  <c r="AD138" i="3"/>
  <c r="AC138" i="3"/>
  <c r="AA138" i="3"/>
  <c r="Z138" i="3"/>
  <c r="Y138" i="3"/>
  <c r="X138" i="3"/>
  <c r="W138" i="3"/>
  <c r="V138" i="3"/>
  <c r="U138" i="3"/>
  <c r="S138" i="3"/>
  <c r="R138" i="3"/>
  <c r="Q138" i="3"/>
  <c r="P138" i="3"/>
  <c r="O138" i="3"/>
  <c r="N138" i="3"/>
  <c r="M138" i="3"/>
  <c r="L138" i="3"/>
  <c r="K138" i="3"/>
  <c r="J138" i="3"/>
  <c r="I138" i="3"/>
  <c r="H138" i="3"/>
  <c r="G138" i="3"/>
  <c r="F138" i="3"/>
  <c r="E138" i="3"/>
  <c r="D138" i="3"/>
  <c r="BD137" i="3"/>
  <c r="BC137" i="3"/>
  <c r="BB137" i="3"/>
  <c r="BA137" i="3"/>
  <c r="AY137" i="3"/>
  <c r="AX137" i="3"/>
  <c r="AW137" i="3"/>
  <c r="AV137" i="3"/>
  <c r="AU137" i="3"/>
  <c r="AS137" i="3"/>
  <c r="AR137" i="3"/>
  <c r="AQ137" i="3"/>
  <c r="AP137" i="3"/>
  <c r="AO137" i="3"/>
  <c r="AM137" i="3"/>
  <c r="AL137" i="3"/>
  <c r="AK137" i="3"/>
  <c r="AJ137" i="3"/>
  <c r="AI137" i="3"/>
  <c r="AG137" i="3"/>
  <c r="AF137" i="3"/>
  <c r="AE137" i="3"/>
  <c r="AD137" i="3"/>
  <c r="AC137" i="3"/>
  <c r="AA137" i="3"/>
  <c r="Z137" i="3"/>
  <c r="Y137" i="3"/>
  <c r="X137" i="3"/>
  <c r="W137" i="3"/>
  <c r="V137" i="3"/>
  <c r="U137" i="3"/>
  <c r="S137" i="3"/>
  <c r="R137" i="3"/>
  <c r="Q137" i="3"/>
  <c r="P137" i="3"/>
  <c r="O137" i="3"/>
  <c r="N137" i="3"/>
  <c r="M137" i="3"/>
  <c r="L137" i="3"/>
  <c r="K137" i="3"/>
  <c r="J137" i="3"/>
  <c r="I137" i="3"/>
  <c r="H137" i="3"/>
  <c r="G137" i="3"/>
  <c r="F137" i="3"/>
  <c r="E137" i="3"/>
  <c r="D137" i="3"/>
  <c r="B137" i="3" s="1"/>
  <c r="BD136" i="3"/>
  <c r="BC136" i="3"/>
  <c r="BB136" i="3"/>
  <c r="BA136" i="3"/>
  <c r="AY136" i="3"/>
  <c r="AX136" i="3"/>
  <c r="AW136" i="3"/>
  <c r="AV136" i="3"/>
  <c r="AU136" i="3"/>
  <c r="AS136" i="3"/>
  <c r="AR136" i="3"/>
  <c r="AQ136" i="3"/>
  <c r="AP136" i="3"/>
  <c r="AO136" i="3"/>
  <c r="AM136" i="3"/>
  <c r="AL136" i="3"/>
  <c r="AK136" i="3"/>
  <c r="AJ136" i="3"/>
  <c r="AI136" i="3"/>
  <c r="AG136" i="3"/>
  <c r="AF136" i="3"/>
  <c r="AE136" i="3"/>
  <c r="AD136" i="3"/>
  <c r="AC136" i="3"/>
  <c r="AA136" i="3"/>
  <c r="Z136" i="3"/>
  <c r="Y136" i="3"/>
  <c r="X136" i="3"/>
  <c r="W136" i="3"/>
  <c r="V136" i="3"/>
  <c r="U136" i="3"/>
  <c r="S136" i="3"/>
  <c r="R136" i="3"/>
  <c r="Q136" i="3"/>
  <c r="P136" i="3"/>
  <c r="O136" i="3"/>
  <c r="N136" i="3"/>
  <c r="M136" i="3"/>
  <c r="L136" i="3"/>
  <c r="K136" i="3"/>
  <c r="J136" i="3"/>
  <c r="I136" i="3"/>
  <c r="H136" i="3"/>
  <c r="G136" i="3"/>
  <c r="F136" i="3"/>
  <c r="E136" i="3"/>
  <c r="D136" i="3"/>
  <c r="A136" i="3" s="1"/>
  <c r="BD135" i="3"/>
  <c r="BC135" i="3"/>
  <c r="BB135" i="3"/>
  <c r="BA135" i="3"/>
  <c r="AY135" i="3"/>
  <c r="AX135" i="3"/>
  <c r="AW135" i="3"/>
  <c r="AV135" i="3"/>
  <c r="AU135" i="3"/>
  <c r="AS135" i="3"/>
  <c r="AR135" i="3"/>
  <c r="AQ135" i="3"/>
  <c r="AP135" i="3"/>
  <c r="AO135" i="3"/>
  <c r="AM135" i="3"/>
  <c r="AL135" i="3"/>
  <c r="AK135" i="3"/>
  <c r="AJ135" i="3"/>
  <c r="AI135" i="3"/>
  <c r="AG135" i="3"/>
  <c r="AF135" i="3"/>
  <c r="AE135" i="3"/>
  <c r="AD135" i="3"/>
  <c r="AC135" i="3"/>
  <c r="AA135" i="3"/>
  <c r="Z135" i="3"/>
  <c r="Y135" i="3"/>
  <c r="X135" i="3"/>
  <c r="W135" i="3"/>
  <c r="V135" i="3"/>
  <c r="U135" i="3"/>
  <c r="S135" i="3"/>
  <c r="R135" i="3"/>
  <c r="Q135" i="3"/>
  <c r="P135" i="3"/>
  <c r="O135" i="3"/>
  <c r="N135" i="3"/>
  <c r="M135" i="3"/>
  <c r="L135" i="3"/>
  <c r="K135" i="3"/>
  <c r="J135" i="3"/>
  <c r="I135" i="3"/>
  <c r="H135" i="3"/>
  <c r="G135" i="3"/>
  <c r="F135" i="3"/>
  <c r="E135" i="3"/>
  <c r="D135" i="3"/>
  <c r="C135" i="3" s="1"/>
  <c r="BD134" i="3"/>
  <c r="BC134" i="3"/>
  <c r="BB134" i="3"/>
  <c r="BA134" i="3"/>
  <c r="AY134" i="3"/>
  <c r="AX134" i="3"/>
  <c r="AW134" i="3"/>
  <c r="AV134" i="3"/>
  <c r="AU134" i="3"/>
  <c r="AS134" i="3"/>
  <c r="AR134" i="3"/>
  <c r="AQ134" i="3"/>
  <c r="AP134" i="3"/>
  <c r="AO134" i="3"/>
  <c r="AM134" i="3"/>
  <c r="AL134" i="3"/>
  <c r="AK134" i="3"/>
  <c r="AJ134" i="3"/>
  <c r="AI134" i="3"/>
  <c r="AG134" i="3"/>
  <c r="AF134" i="3"/>
  <c r="AE134" i="3"/>
  <c r="AD134" i="3"/>
  <c r="AC134" i="3"/>
  <c r="AA134" i="3"/>
  <c r="Z134" i="3"/>
  <c r="Y134" i="3"/>
  <c r="X134" i="3"/>
  <c r="W134" i="3"/>
  <c r="V134" i="3"/>
  <c r="U134" i="3"/>
  <c r="S134" i="3"/>
  <c r="R134" i="3"/>
  <c r="Q134" i="3"/>
  <c r="P134" i="3"/>
  <c r="O134" i="3"/>
  <c r="N134" i="3"/>
  <c r="M134" i="3"/>
  <c r="L134" i="3"/>
  <c r="K134" i="3"/>
  <c r="J134" i="3"/>
  <c r="I134" i="3"/>
  <c r="H134" i="3"/>
  <c r="G134" i="3"/>
  <c r="F134" i="3"/>
  <c r="E134" i="3"/>
  <c r="D134" i="3"/>
  <c r="BD133" i="3"/>
  <c r="BC133" i="3"/>
  <c r="BB133" i="3"/>
  <c r="BA133" i="3"/>
  <c r="AY133" i="3"/>
  <c r="AX133" i="3"/>
  <c r="AW133" i="3"/>
  <c r="AV133" i="3"/>
  <c r="AU133" i="3"/>
  <c r="AS133" i="3"/>
  <c r="AR133" i="3"/>
  <c r="AQ133" i="3"/>
  <c r="AP133" i="3"/>
  <c r="AO133" i="3"/>
  <c r="AM133" i="3"/>
  <c r="AL133" i="3"/>
  <c r="AK133" i="3"/>
  <c r="AJ133" i="3"/>
  <c r="AI133" i="3"/>
  <c r="AG133" i="3"/>
  <c r="AF133" i="3"/>
  <c r="AE133" i="3"/>
  <c r="AD133" i="3"/>
  <c r="AC133" i="3"/>
  <c r="AA133" i="3"/>
  <c r="Z133" i="3"/>
  <c r="Y133" i="3"/>
  <c r="X133" i="3"/>
  <c r="W133" i="3"/>
  <c r="V133" i="3"/>
  <c r="U133" i="3"/>
  <c r="S133" i="3"/>
  <c r="R133" i="3"/>
  <c r="Q133" i="3"/>
  <c r="P133" i="3"/>
  <c r="O133" i="3"/>
  <c r="N133" i="3"/>
  <c r="M133" i="3"/>
  <c r="L133" i="3"/>
  <c r="K133" i="3"/>
  <c r="J133" i="3"/>
  <c r="I133" i="3"/>
  <c r="H133" i="3"/>
  <c r="G133" i="3"/>
  <c r="F133" i="3"/>
  <c r="E133" i="3"/>
  <c r="D133" i="3"/>
  <c r="B133" i="3" s="1"/>
  <c r="BD132" i="3"/>
  <c r="BC132" i="3"/>
  <c r="BB132" i="3"/>
  <c r="BA132" i="3"/>
  <c r="AY132" i="3"/>
  <c r="AX132" i="3"/>
  <c r="AW132" i="3"/>
  <c r="AV132" i="3"/>
  <c r="AU132" i="3"/>
  <c r="AS132" i="3"/>
  <c r="AR132" i="3"/>
  <c r="AQ132" i="3"/>
  <c r="AP132" i="3"/>
  <c r="AO132" i="3"/>
  <c r="AM132" i="3"/>
  <c r="AL132" i="3"/>
  <c r="AK132" i="3"/>
  <c r="AJ132" i="3"/>
  <c r="AI132" i="3"/>
  <c r="AG132" i="3"/>
  <c r="AF132" i="3"/>
  <c r="AE132" i="3"/>
  <c r="AD132" i="3"/>
  <c r="AC132" i="3"/>
  <c r="AA132" i="3"/>
  <c r="Z132" i="3"/>
  <c r="Y132" i="3"/>
  <c r="X132" i="3"/>
  <c r="W132" i="3"/>
  <c r="V132" i="3"/>
  <c r="U132" i="3"/>
  <c r="S132" i="3"/>
  <c r="R132" i="3"/>
  <c r="Q132" i="3"/>
  <c r="P132" i="3"/>
  <c r="O132" i="3"/>
  <c r="N132" i="3"/>
  <c r="M132" i="3"/>
  <c r="L132" i="3"/>
  <c r="K132" i="3"/>
  <c r="J132" i="3"/>
  <c r="I132" i="3"/>
  <c r="H132" i="3"/>
  <c r="G132" i="3"/>
  <c r="F132" i="3"/>
  <c r="E132" i="3"/>
  <c r="D132" i="3"/>
  <c r="A132" i="3" s="1"/>
  <c r="BD131" i="3"/>
  <c r="BC131" i="3"/>
  <c r="BB131" i="3"/>
  <c r="BA131" i="3"/>
  <c r="AY131" i="3"/>
  <c r="AX131" i="3"/>
  <c r="AW131" i="3"/>
  <c r="AV131" i="3"/>
  <c r="AU131" i="3"/>
  <c r="AS131" i="3"/>
  <c r="AR131" i="3"/>
  <c r="AQ131" i="3"/>
  <c r="AP131" i="3"/>
  <c r="AO131" i="3"/>
  <c r="AM131" i="3"/>
  <c r="AL131" i="3"/>
  <c r="AK131" i="3"/>
  <c r="AJ131" i="3"/>
  <c r="AI131" i="3"/>
  <c r="AG131" i="3"/>
  <c r="AF131" i="3"/>
  <c r="AE131" i="3"/>
  <c r="AD131" i="3"/>
  <c r="AC131" i="3"/>
  <c r="AA131" i="3"/>
  <c r="Z131" i="3"/>
  <c r="Y131" i="3"/>
  <c r="X131" i="3"/>
  <c r="W131" i="3"/>
  <c r="V131" i="3"/>
  <c r="U131" i="3"/>
  <c r="S131" i="3"/>
  <c r="R131" i="3"/>
  <c r="Q131" i="3"/>
  <c r="P131" i="3"/>
  <c r="O131" i="3"/>
  <c r="N131" i="3"/>
  <c r="M131" i="3"/>
  <c r="L131" i="3"/>
  <c r="K131" i="3"/>
  <c r="J131" i="3"/>
  <c r="I131" i="3"/>
  <c r="H131" i="3"/>
  <c r="G131" i="3"/>
  <c r="F131" i="3"/>
  <c r="E131" i="3"/>
  <c r="D131" i="3"/>
  <c r="C131" i="3" s="1"/>
  <c r="BD130" i="3"/>
  <c r="BC130" i="3"/>
  <c r="BB130" i="3"/>
  <c r="BA130" i="3"/>
  <c r="AY130" i="3"/>
  <c r="AX130" i="3"/>
  <c r="AW130" i="3"/>
  <c r="AV130" i="3"/>
  <c r="AU130" i="3"/>
  <c r="AS130" i="3"/>
  <c r="AR130" i="3"/>
  <c r="AQ130" i="3"/>
  <c r="AP130" i="3"/>
  <c r="AO130" i="3"/>
  <c r="AM130" i="3"/>
  <c r="AL130" i="3"/>
  <c r="AK130" i="3"/>
  <c r="AJ130" i="3"/>
  <c r="AI130" i="3"/>
  <c r="AG130" i="3"/>
  <c r="AF130" i="3"/>
  <c r="AE130" i="3"/>
  <c r="AD130" i="3"/>
  <c r="AC130" i="3"/>
  <c r="AA130" i="3"/>
  <c r="Z130" i="3"/>
  <c r="Y130" i="3"/>
  <c r="X130" i="3"/>
  <c r="W130" i="3"/>
  <c r="V130" i="3"/>
  <c r="U130" i="3"/>
  <c r="S130" i="3"/>
  <c r="R130" i="3"/>
  <c r="Q130" i="3"/>
  <c r="P130" i="3"/>
  <c r="O130" i="3"/>
  <c r="N130" i="3"/>
  <c r="M130" i="3"/>
  <c r="L130" i="3"/>
  <c r="K130" i="3"/>
  <c r="J130" i="3"/>
  <c r="I130" i="3"/>
  <c r="H130" i="3"/>
  <c r="G130" i="3"/>
  <c r="F130" i="3"/>
  <c r="E130" i="3"/>
  <c r="D130" i="3"/>
  <c r="BD129" i="3"/>
  <c r="BC129" i="3"/>
  <c r="BB129" i="3"/>
  <c r="BA129" i="3"/>
  <c r="AY129" i="3"/>
  <c r="AX129" i="3"/>
  <c r="AW129" i="3"/>
  <c r="AV129" i="3"/>
  <c r="AU129" i="3"/>
  <c r="AS129" i="3"/>
  <c r="AR129" i="3"/>
  <c r="AQ129" i="3"/>
  <c r="AP129" i="3"/>
  <c r="AO129" i="3"/>
  <c r="AM129" i="3"/>
  <c r="AL129" i="3"/>
  <c r="AK129" i="3"/>
  <c r="AJ129" i="3"/>
  <c r="AI129" i="3"/>
  <c r="AG129" i="3"/>
  <c r="AF129" i="3"/>
  <c r="AE129" i="3"/>
  <c r="AD129" i="3"/>
  <c r="AC129" i="3"/>
  <c r="AA129" i="3"/>
  <c r="Z129" i="3"/>
  <c r="Y129" i="3"/>
  <c r="X129" i="3"/>
  <c r="W129" i="3"/>
  <c r="V129" i="3"/>
  <c r="U129" i="3"/>
  <c r="S129" i="3"/>
  <c r="R129" i="3"/>
  <c r="Q129" i="3"/>
  <c r="P129" i="3"/>
  <c r="O129" i="3"/>
  <c r="N129" i="3"/>
  <c r="M129" i="3"/>
  <c r="L129" i="3"/>
  <c r="K129" i="3"/>
  <c r="J129" i="3"/>
  <c r="I129" i="3"/>
  <c r="H129" i="3"/>
  <c r="G129" i="3"/>
  <c r="F129" i="3"/>
  <c r="E129" i="3"/>
  <c r="D129" i="3"/>
  <c r="B129" i="3" s="1"/>
  <c r="BD128" i="3"/>
  <c r="BC128" i="3"/>
  <c r="BB128" i="3"/>
  <c r="BA128" i="3"/>
  <c r="AY128" i="3"/>
  <c r="AX128" i="3"/>
  <c r="AW128" i="3"/>
  <c r="AV128" i="3"/>
  <c r="AU128" i="3"/>
  <c r="AS128" i="3"/>
  <c r="AR128" i="3"/>
  <c r="AQ128" i="3"/>
  <c r="AP128" i="3"/>
  <c r="AO128" i="3"/>
  <c r="AM128" i="3"/>
  <c r="AL128" i="3"/>
  <c r="AK128" i="3"/>
  <c r="AJ128" i="3"/>
  <c r="AI128" i="3"/>
  <c r="AG128" i="3"/>
  <c r="AF128" i="3"/>
  <c r="AE128" i="3"/>
  <c r="AD128" i="3"/>
  <c r="AC128" i="3"/>
  <c r="AA128" i="3"/>
  <c r="Z128" i="3"/>
  <c r="Y128" i="3"/>
  <c r="X128" i="3"/>
  <c r="W128" i="3"/>
  <c r="V128" i="3"/>
  <c r="U128" i="3"/>
  <c r="S128" i="3"/>
  <c r="R128" i="3"/>
  <c r="Q128" i="3"/>
  <c r="P128" i="3"/>
  <c r="O128" i="3"/>
  <c r="N128" i="3"/>
  <c r="M128" i="3"/>
  <c r="L128" i="3"/>
  <c r="K128" i="3"/>
  <c r="J128" i="3"/>
  <c r="I128" i="3"/>
  <c r="H128" i="3"/>
  <c r="G128" i="3"/>
  <c r="F128" i="3"/>
  <c r="E128" i="3"/>
  <c r="D128" i="3"/>
  <c r="A128" i="3" s="1"/>
  <c r="BD127" i="3"/>
  <c r="BC127" i="3"/>
  <c r="BB127" i="3"/>
  <c r="BA127" i="3"/>
  <c r="AY127" i="3"/>
  <c r="AX127" i="3"/>
  <c r="AW127" i="3"/>
  <c r="AV127" i="3"/>
  <c r="AU127" i="3"/>
  <c r="AS127" i="3"/>
  <c r="AR127" i="3"/>
  <c r="AQ127" i="3"/>
  <c r="AP127" i="3"/>
  <c r="AO127" i="3"/>
  <c r="AM127" i="3"/>
  <c r="AL127" i="3"/>
  <c r="AK127" i="3"/>
  <c r="AJ127" i="3"/>
  <c r="AI127" i="3"/>
  <c r="AG127" i="3"/>
  <c r="AF127" i="3"/>
  <c r="AE127" i="3"/>
  <c r="AD127" i="3"/>
  <c r="AC127" i="3"/>
  <c r="AA127" i="3"/>
  <c r="Z127" i="3"/>
  <c r="Y127" i="3"/>
  <c r="X127" i="3"/>
  <c r="W127" i="3"/>
  <c r="V127" i="3"/>
  <c r="U127" i="3"/>
  <c r="S127" i="3"/>
  <c r="R127" i="3"/>
  <c r="Q127" i="3"/>
  <c r="P127" i="3"/>
  <c r="O127" i="3"/>
  <c r="N127" i="3"/>
  <c r="M127" i="3"/>
  <c r="L127" i="3"/>
  <c r="K127" i="3"/>
  <c r="J127" i="3"/>
  <c r="I127" i="3"/>
  <c r="H127" i="3"/>
  <c r="G127" i="3"/>
  <c r="F127" i="3"/>
  <c r="E127" i="3"/>
  <c r="D127" i="3"/>
  <c r="B127" i="3" s="1"/>
  <c r="BD126" i="3"/>
  <c r="BC126" i="3"/>
  <c r="BB126" i="3"/>
  <c r="BA126" i="3"/>
  <c r="AY126" i="3"/>
  <c r="AX126" i="3"/>
  <c r="AW126" i="3"/>
  <c r="AV126" i="3"/>
  <c r="AU126" i="3"/>
  <c r="AS126" i="3"/>
  <c r="AR126" i="3"/>
  <c r="AQ126" i="3"/>
  <c r="AP126" i="3"/>
  <c r="AO126" i="3"/>
  <c r="AM126" i="3"/>
  <c r="AL126" i="3"/>
  <c r="AK126" i="3"/>
  <c r="AJ126" i="3"/>
  <c r="AI126" i="3"/>
  <c r="AG126" i="3"/>
  <c r="AF126" i="3"/>
  <c r="AE126" i="3"/>
  <c r="AD126" i="3"/>
  <c r="AC126" i="3"/>
  <c r="AA126" i="3"/>
  <c r="Z126" i="3"/>
  <c r="Y126" i="3"/>
  <c r="X126" i="3"/>
  <c r="W126" i="3"/>
  <c r="V126" i="3"/>
  <c r="U126" i="3"/>
  <c r="S126" i="3"/>
  <c r="R126" i="3"/>
  <c r="Q126" i="3"/>
  <c r="P126" i="3"/>
  <c r="O126" i="3"/>
  <c r="N126" i="3"/>
  <c r="M126" i="3"/>
  <c r="L126" i="3"/>
  <c r="K126" i="3"/>
  <c r="J126" i="3"/>
  <c r="I126" i="3"/>
  <c r="H126" i="3"/>
  <c r="G126" i="3"/>
  <c r="F126" i="3"/>
  <c r="E126" i="3"/>
  <c r="D126" i="3"/>
  <c r="BD125" i="3"/>
  <c r="BC125" i="3"/>
  <c r="BB125" i="3"/>
  <c r="BA125" i="3"/>
  <c r="AY125" i="3"/>
  <c r="AX125" i="3"/>
  <c r="AW125" i="3"/>
  <c r="AV125" i="3"/>
  <c r="AU125" i="3"/>
  <c r="AS125" i="3"/>
  <c r="AR125" i="3"/>
  <c r="AQ125" i="3"/>
  <c r="AP125" i="3"/>
  <c r="AO125" i="3"/>
  <c r="AM125" i="3"/>
  <c r="AL125" i="3"/>
  <c r="AK125" i="3"/>
  <c r="AJ125" i="3"/>
  <c r="AI125" i="3"/>
  <c r="AG125" i="3"/>
  <c r="AF125" i="3"/>
  <c r="AE125" i="3"/>
  <c r="AD125" i="3"/>
  <c r="AC125" i="3"/>
  <c r="AA125" i="3"/>
  <c r="Z125" i="3"/>
  <c r="Y125" i="3"/>
  <c r="X125" i="3"/>
  <c r="W125" i="3"/>
  <c r="V125" i="3"/>
  <c r="U125" i="3"/>
  <c r="S125" i="3"/>
  <c r="R125" i="3"/>
  <c r="Q125" i="3"/>
  <c r="P125" i="3"/>
  <c r="O125" i="3"/>
  <c r="N125" i="3"/>
  <c r="M125" i="3"/>
  <c r="L125" i="3"/>
  <c r="K125" i="3"/>
  <c r="J125" i="3"/>
  <c r="I125" i="3"/>
  <c r="H125" i="3"/>
  <c r="G125" i="3"/>
  <c r="F125" i="3"/>
  <c r="E125" i="3"/>
  <c r="D125" i="3"/>
  <c r="B125" i="3" s="1"/>
  <c r="BD124" i="3"/>
  <c r="BC124" i="3"/>
  <c r="BB124" i="3"/>
  <c r="BA124" i="3"/>
  <c r="AY124" i="3"/>
  <c r="AX124" i="3"/>
  <c r="AW124" i="3"/>
  <c r="AV124" i="3"/>
  <c r="AU124" i="3"/>
  <c r="AS124" i="3"/>
  <c r="AR124" i="3"/>
  <c r="AQ124" i="3"/>
  <c r="AP124" i="3"/>
  <c r="AO124" i="3"/>
  <c r="AM124" i="3"/>
  <c r="AL124" i="3"/>
  <c r="AK124" i="3"/>
  <c r="AJ124" i="3"/>
  <c r="AI124" i="3"/>
  <c r="AG124" i="3"/>
  <c r="AF124" i="3"/>
  <c r="AE124" i="3"/>
  <c r="AD124" i="3"/>
  <c r="AC124" i="3"/>
  <c r="AA124" i="3"/>
  <c r="Z124" i="3"/>
  <c r="Y124" i="3"/>
  <c r="X124" i="3"/>
  <c r="W124" i="3"/>
  <c r="V124" i="3"/>
  <c r="U124" i="3"/>
  <c r="S124" i="3"/>
  <c r="R124" i="3"/>
  <c r="Q124" i="3"/>
  <c r="P124" i="3"/>
  <c r="O124" i="3"/>
  <c r="N124" i="3"/>
  <c r="M124" i="3"/>
  <c r="L124" i="3"/>
  <c r="K124" i="3"/>
  <c r="J124" i="3"/>
  <c r="I124" i="3"/>
  <c r="H124" i="3"/>
  <c r="G124" i="3"/>
  <c r="F124" i="3"/>
  <c r="E124" i="3"/>
  <c r="D124" i="3"/>
  <c r="A124" i="3" s="1"/>
  <c r="BD123" i="3"/>
  <c r="BC123" i="3"/>
  <c r="BB123" i="3"/>
  <c r="BA123" i="3"/>
  <c r="AY123" i="3"/>
  <c r="AX123" i="3"/>
  <c r="AW123" i="3"/>
  <c r="AV123" i="3"/>
  <c r="AU123" i="3"/>
  <c r="AS123" i="3"/>
  <c r="AR123" i="3"/>
  <c r="AQ123" i="3"/>
  <c r="AP123" i="3"/>
  <c r="AO123" i="3"/>
  <c r="AM123" i="3"/>
  <c r="AL123" i="3"/>
  <c r="AK123" i="3"/>
  <c r="AJ123" i="3"/>
  <c r="AI123" i="3"/>
  <c r="AG123" i="3"/>
  <c r="AF123" i="3"/>
  <c r="AE123" i="3"/>
  <c r="AD123" i="3"/>
  <c r="AC123" i="3"/>
  <c r="AA123" i="3"/>
  <c r="Z123" i="3"/>
  <c r="Y123" i="3"/>
  <c r="X123" i="3"/>
  <c r="W123" i="3"/>
  <c r="V123" i="3"/>
  <c r="U123" i="3"/>
  <c r="S123" i="3"/>
  <c r="R123" i="3"/>
  <c r="Q123" i="3"/>
  <c r="P123" i="3"/>
  <c r="O123" i="3"/>
  <c r="N123" i="3"/>
  <c r="M123" i="3"/>
  <c r="L123" i="3"/>
  <c r="K123" i="3"/>
  <c r="J123" i="3"/>
  <c r="I123" i="3"/>
  <c r="H123" i="3"/>
  <c r="G123" i="3"/>
  <c r="F123" i="3"/>
  <c r="E123" i="3"/>
  <c r="D123" i="3"/>
  <c r="C123" i="3" s="1"/>
  <c r="BD122" i="3"/>
  <c r="BC122" i="3"/>
  <c r="BB122" i="3"/>
  <c r="BA122" i="3"/>
  <c r="AY122" i="3"/>
  <c r="AX122" i="3"/>
  <c r="AW122" i="3"/>
  <c r="AV122" i="3"/>
  <c r="AU122" i="3"/>
  <c r="AS122" i="3"/>
  <c r="AR122" i="3"/>
  <c r="AQ122" i="3"/>
  <c r="AP122" i="3"/>
  <c r="AO122" i="3"/>
  <c r="AM122" i="3"/>
  <c r="AL122" i="3"/>
  <c r="AK122" i="3"/>
  <c r="AJ122" i="3"/>
  <c r="AI122" i="3"/>
  <c r="AG122" i="3"/>
  <c r="AF122" i="3"/>
  <c r="AE122" i="3"/>
  <c r="AD122" i="3"/>
  <c r="AC122" i="3"/>
  <c r="AA122" i="3"/>
  <c r="Z122" i="3"/>
  <c r="Y122" i="3"/>
  <c r="X122" i="3"/>
  <c r="W122" i="3"/>
  <c r="V122" i="3"/>
  <c r="U122" i="3"/>
  <c r="S122" i="3"/>
  <c r="R122" i="3"/>
  <c r="Q122" i="3"/>
  <c r="P122" i="3"/>
  <c r="O122" i="3"/>
  <c r="N122" i="3"/>
  <c r="M122" i="3"/>
  <c r="L122" i="3"/>
  <c r="K122" i="3"/>
  <c r="J122" i="3"/>
  <c r="I122" i="3"/>
  <c r="H122" i="3"/>
  <c r="G122" i="3"/>
  <c r="F122" i="3"/>
  <c r="E122" i="3"/>
  <c r="D122" i="3"/>
  <c r="BD121" i="3"/>
  <c r="BC121" i="3"/>
  <c r="BB121" i="3"/>
  <c r="BA121" i="3"/>
  <c r="AY121" i="3"/>
  <c r="AX121" i="3"/>
  <c r="AW121" i="3"/>
  <c r="AV121" i="3"/>
  <c r="AU121" i="3"/>
  <c r="AS121" i="3"/>
  <c r="AR121" i="3"/>
  <c r="AQ121" i="3"/>
  <c r="AP121" i="3"/>
  <c r="AO121" i="3"/>
  <c r="AM121" i="3"/>
  <c r="AL121" i="3"/>
  <c r="AK121" i="3"/>
  <c r="AJ121" i="3"/>
  <c r="AI121" i="3"/>
  <c r="AG121" i="3"/>
  <c r="AF121" i="3"/>
  <c r="AE121" i="3"/>
  <c r="AD121" i="3"/>
  <c r="AC121" i="3"/>
  <c r="AA121" i="3"/>
  <c r="Z121" i="3"/>
  <c r="Y121" i="3"/>
  <c r="X121" i="3"/>
  <c r="W121" i="3"/>
  <c r="V121" i="3"/>
  <c r="U121" i="3"/>
  <c r="S121" i="3"/>
  <c r="R121" i="3"/>
  <c r="Q121" i="3"/>
  <c r="P121" i="3"/>
  <c r="O121" i="3"/>
  <c r="N121" i="3"/>
  <c r="M121" i="3"/>
  <c r="L121" i="3"/>
  <c r="K121" i="3"/>
  <c r="J121" i="3"/>
  <c r="I121" i="3"/>
  <c r="H121" i="3"/>
  <c r="G121" i="3"/>
  <c r="F121" i="3"/>
  <c r="E121" i="3"/>
  <c r="D121" i="3"/>
  <c r="B121" i="3" s="1"/>
  <c r="BD120" i="3"/>
  <c r="BC120" i="3"/>
  <c r="BB120" i="3"/>
  <c r="BA120" i="3"/>
  <c r="AY120" i="3"/>
  <c r="AX120" i="3"/>
  <c r="AW120" i="3"/>
  <c r="AV120" i="3"/>
  <c r="AU120" i="3"/>
  <c r="AS120" i="3"/>
  <c r="AR120" i="3"/>
  <c r="AQ120" i="3"/>
  <c r="AP120" i="3"/>
  <c r="AO120" i="3"/>
  <c r="AM120" i="3"/>
  <c r="AL120" i="3"/>
  <c r="AK120" i="3"/>
  <c r="AJ120" i="3"/>
  <c r="AI120" i="3"/>
  <c r="AG120" i="3"/>
  <c r="AF120" i="3"/>
  <c r="AE120" i="3"/>
  <c r="AD120" i="3"/>
  <c r="AC120" i="3"/>
  <c r="AA120" i="3"/>
  <c r="Z120" i="3"/>
  <c r="Y120" i="3"/>
  <c r="X120" i="3"/>
  <c r="W120" i="3"/>
  <c r="V120" i="3"/>
  <c r="U120" i="3"/>
  <c r="S120" i="3"/>
  <c r="R120" i="3"/>
  <c r="Q120" i="3"/>
  <c r="P120" i="3"/>
  <c r="O120" i="3"/>
  <c r="N120" i="3"/>
  <c r="M120" i="3"/>
  <c r="L120" i="3"/>
  <c r="K120" i="3"/>
  <c r="J120" i="3"/>
  <c r="I120" i="3"/>
  <c r="H120" i="3"/>
  <c r="G120" i="3"/>
  <c r="F120" i="3"/>
  <c r="E120" i="3"/>
  <c r="D120" i="3"/>
  <c r="A120" i="3" s="1"/>
  <c r="BD119" i="3"/>
  <c r="BC119" i="3"/>
  <c r="BB119" i="3"/>
  <c r="BA119" i="3"/>
  <c r="AY119" i="3"/>
  <c r="AX119" i="3"/>
  <c r="AW119" i="3"/>
  <c r="AV119" i="3"/>
  <c r="AU119" i="3"/>
  <c r="AS119" i="3"/>
  <c r="AR119" i="3"/>
  <c r="AQ119" i="3"/>
  <c r="AP119" i="3"/>
  <c r="AO119" i="3"/>
  <c r="AM119" i="3"/>
  <c r="AL119" i="3"/>
  <c r="AK119" i="3"/>
  <c r="AJ119" i="3"/>
  <c r="AI119" i="3"/>
  <c r="AG119" i="3"/>
  <c r="AF119" i="3"/>
  <c r="AE119" i="3"/>
  <c r="AD119" i="3"/>
  <c r="AC119" i="3"/>
  <c r="AA119" i="3"/>
  <c r="Z119" i="3"/>
  <c r="Y119" i="3"/>
  <c r="X119" i="3"/>
  <c r="W119" i="3"/>
  <c r="V119" i="3"/>
  <c r="U119" i="3"/>
  <c r="S119" i="3"/>
  <c r="R119" i="3"/>
  <c r="Q119" i="3"/>
  <c r="P119" i="3"/>
  <c r="O119" i="3"/>
  <c r="N119" i="3"/>
  <c r="M119" i="3"/>
  <c r="L119" i="3"/>
  <c r="K119" i="3"/>
  <c r="J119" i="3"/>
  <c r="I119" i="3"/>
  <c r="H119" i="3"/>
  <c r="G119" i="3"/>
  <c r="F119" i="3"/>
  <c r="E119" i="3"/>
  <c r="D119" i="3"/>
  <c r="C119" i="3" s="1"/>
  <c r="BD118" i="3"/>
  <c r="BC118" i="3"/>
  <c r="BB118" i="3"/>
  <c r="BA118" i="3"/>
  <c r="AY118" i="3"/>
  <c r="AX118" i="3"/>
  <c r="AW118" i="3"/>
  <c r="AV118" i="3"/>
  <c r="AU118" i="3"/>
  <c r="AS118" i="3"/>
  <c r="AR118" i="3"/>
  <c r="AQ118" i="3"/>
  <c r="AP118" i="3"/>
  <c r="AO118" i="3"/>
  <c r="AM118" i="3"/>
  <c r="AL118" i="3"/>
  <c r="AK118" i="3"/>
  <c r="AJ118" i="3"/>
  <c r="AI118" i="3"/>
  <c r="AG118" i="3"/>
  <c r="AF118" i="3"/>
  <c r="AE118" i="3"/>
  <c r="AD118" i="3"/>
  <c r="AC118" i="3"/>
  <c r="AA118" i="3"/>
  <c r="Z118" i="3"/>
  <c r="Y118" i="3"/>
  <c r="X118" i="3"/>
  <c r="W118" i="3"/>
  <c r="V118" i="3"/>
  <c r="U118" i="3"/>
  <c r="S118" i="3"/>
  <c r="R118" i="3"/>
  <c r="Q118" i="3"/>
  <c r="P118" i="3"/>
  <c r="O118" i="3"/>
  <c r="N118" i="3"/>
  <c r="M118" i="3"/>
  <c r="L118" i="3"/>
  <c r="K118" i="3"/>
  <c r="J118" i="3"/>
  <c r="I118" i="3"/>
  <c r="H118" i="3"/>
  <c r="G118" i="3"/>
  <c r="F118" i="3"/>
  <c r="E118" i="3"/>
  <c r="D118" i="3"/>
  <c r="BD117" i="3"/>
  <c r="BC117" i="3"/>
  <c r="BB117" i="3"/>
  <c r="BA117" i="3"/>
  <c r="AY117" i="3"/>
  <c r="AX117" i="3"/>
  <c r="AW117" i="3"/>
  <c r="AV117" i="3"/>
  <c r="AU117" i="3"/>
  <c r="AS117" i="3"/>
  <c r="AR117" i="3"/>
  <c r="AQ117" i="3"/>
  <c r="AP117" i="3"/>
  <c r="AO117" i="3"/>
  <c r="AM117" i="3"/>
  <c r="AL117" i="3"/>
  <c r="AK117" i="3"/>
  <c r="AJ117" i="3"/>
  <c r="AI117" i="3"/>
  <c r="AG117" i="3"/>
  <c r="AF117" i="3"/>
  <c r="AE117" i="3"/>
  <c r="AD117" i="3"/>
  <c r="AC117" i="3"/>
  <c r="AA117" i="3"/>
  <c r="Z117" i="3"/>
  <c r="Y117" i="3"/>
  <c r="X117" i="3"/>
  <c r="W117" i="3"/>
  <c r="V117" i="3"/>
  <c r="U117" i="3"/>
  <c r="S117" i="3"/>
  <c r="R117" i="3"/>
  <c r="Q117" i="3"/>
  <c r="P117" i="3"/>
  <c r="O117" i="3"/>
  <c r="N117" i="3"/>
  <c r="M117" i="3"/>
  <c r="L117" i="3"/>
  <c r="K117" i="3"/>
  <c r="J117" i="3"/>
  <c r="I117" i="3"/>
  <c r="H117" i="3"/>
  <c r="G117" i="3"/>
  <c r="F117" i="3"/>
  <c r="E117" i="3"/>
  <c r="D117" i="3"/>
  <c r="B117" i="3" s="1"/>
  <c r="C117" i="3"/>
  <c r="BD116" i="3"/>
  <c r="BC116" i="3"/>
  <c r="BB116" i="3"/>
  <c r="BA116" i="3"/>
  <c r="AY116" i="3"/>
  <c r="AX116" i="3"/>
  <c r="AW116" i="3"/>
  <c r="AV116" i="3"/>
  <c r="AU116" i="3"/>
  <c r="AS116" i="3"/>
  <c r="AR116" i="3"/>
  <c r="AQ116" i="3"/>
  <c r="AP116" i="3"/>
  <c r="AO116" i="3"/>
  <c r="AM116" i="3"/>
  <c r="AL116" i="3"/>
  <c r="AK116" i="3"/>
  <c r="AJ116" i="3"/>
  <c r="AI116" i="3"/>
  <c r="AG116" i="3"/>
  <c r="AF116" i="3"/>
  <c r="AE116" i="3"/>
  <c r="AD116" i="3"/>
  <c r="AC116" i="3"/>
  <c r="AA116" i="3"/>
  <c r="Z116" i="3"/>
  <c r="Y116" i="3"/>
  <c r="X116" i="3"/>
  <c r="W116" i="3"/>
  <c r="V116" i="3"/>
  <c r="U116" i="3"/>
  <c r="S116" i="3"/>
  <c r="R116" i="3"/>
  <c r="Q116" i="3"/>
  <c r="P116" i="3"/>
  <c r="O116" i="3"/>
  <c r="N116" i="3"/>
  <c r="M116" i="3"/>
  <c r="L116" i="3"/>
  <c r="K116" i="3"/>
  <c r="J116" i="3"/>
  <c r="I116" i="3"/>
  <c r="H116" i="3"/>
  <c r="G116" i="3"/>
  <c r="F116" i="3"/>
  <c r="E116" i="3"/>
  <c r="D116" i="3"/>
  <c r="A116" i="3" s="1"/>
  <c r="BD115" i="3"/>
  <c r="BC115" i="3"/>
  <c r="BB115" i="3"/>
  <c r="BA115" i="3"/>
  <c r="AY115" i="3"/>
  <c r="AX115" i="3"/>
  <c r="AW115" i="3"/>
  <c r="AV115" i="3"/>
  <c r="AU115" i="3"/>
  <c r="AS115" i="3"/>
  <c r="AR115" i="3"/>
  <c r="AQ115" i="3"/>
  <c r="AP115" i="3"/>
  <c r="AO115" i="3"/>
  <c r="AM115" i="3"/>
  <c r="AL115" i="3"/>
  <c r="AK115" i="3"/>
  <c r="AJ115" i="3"/>
  <c r="AI115" i="3"/>
  <c r="AG115" i="3"/>
  <c r="AF115" i="3"/>
  <c r="AE115" i="3"/>
  <c r="AD115" i="3"/>
  <c r="AC115" i="3"/>
  <c r="AA115" i="3"/>
  <c r="Z115" i="3"/>
  <c r="Y115" i="3"/>
  <c r="X115" i="3"/>
  <c r="W115" i="3"/>
  <c r="V115" i="3"/>
  <c r="U115" i="3"/>
  <c r="S115" i="3"/>
  <c r="R115" i="3"/>
  <c r="Q115" i="3"/>
  <c r="P115" i="3"/>
  <c r="O115" i="3"/>
  <c r="N115" i="3"/>
  <c r="M115" i="3"/>
  <c r="L115" i="3"/>
  <c r="K115" i="3"/>
  <c r="J115" i="3"/>
  <c r="I115" i="3"/>
  <c r="H115" i="3"/>
  <c r="G115" i="3"/>
  <c r="F115" i="3"/>
  <c r="E115" i="3"/>
  <c r="D115" i="3"/>
  <c r="C115" i="3" s="1"/>
  <c r="BD114" i="3"/>
  <c r="BC114" i="3"/>
  <c r="BB114" i="3"/>
  <c r="BA114" i="3"/>
  <c r="AY114" i="3"/>
  <c r="AX114" i="3"/>
  <c r="AW114" i="3"/>
  <c r="AV114" i="3"/>
  <c r="AU114" i="3"/>
  <c r="AS114" i="3"/>
  <c r="AR114" i="3"/>
  <c r="AQ114" i="3"/>
  <c r="AP114" i="3"/>
  <c r="AO114" i="3"/>
  <c r="AM114" i="3"/>
  <c r="AL114" i="3"/>
  <c r="AK114" i="3"/>
  <c r="AJ114" i="3"/>
  <c r="AI114" i="3"/>
  <c r="AG114" i="3"/>
  <c r="AF114" i="3"/>
  <c r="AE114" i="3"/>
  <c r="AD114" i="3"/>
  <c r="AC114" i="3"/>
  <c r="AA114" i="3"/>
  <c r="Z114" i="3"/>
  <c r="Y114" i="3"/>
  <c r="X114" i="3"/>
  <c r="W114" i="3"/>
  <c r="V114" i="3"/>
  <c r="U114" i="3"/>
  <c r="S114" i="3"/>
  <c r="R114" i="3"/>
  <c r="Q114" i="3"/>
  <c r="P114" i="3"/>
  <c r="O114" i="3"/>
  <c r="N114" i="3"/>
  <c r="M114" i="3"/>
  <c r="L114" i="3"/>
  <c r="K114" i="3"/>
  <c r="J114" i="3"/>
  <c r="I114" i="3"/>
  <c r="H114" i="3"/>
  <c r="G114" i="3"/>
  <c r="F114" i="3"/>
  <c r="E114" i="3"/>
  <c r="D114" i="3"/>
  <c r="BD113" i="3"/>
  <c r="BC113" i="3"/>
  <c r="BB113" i="3"/>
  <c r="BA113" i="3"/>
  <c r="AY113" i="3"/>
  <c r="AX113" i="3"/>
  <c r="AW113" i="3"/>
  <c r="AV113" i="3"/>
  <c r="AU113" i="3"/>
  <c r="AS113" i="3"/>
  <c r="AR113" i="3"/>
  <c r="AQ113" i="3"/>
  <c r="AP113" i="3"/>
  <c r="AO113" i="3"/>
  <c r="AM113" i="3"/>
  <c r="AL113" i="3"/>
  <c r="AK113" i="3"/>
  <c r="AJ113" i="3"/>
  <c r="AI113" i="3"/>
  <c r="AG113" i="3"/>
  <c r="AF113" i="3"/>
  <c r="AE113" i="3"/>
  <c r="AD113" i="3"/>
  <c r="AC113" i="3"/>
  <c r="AA113" i="3"/>
  <c r="Z113" i="3"/>
  <c r="Y113" i="3"/>
  <c r="X113" i="3"/>
  <c r="W113" i="3"/>
  <c r="V113" i="3"/>
  <c r="U113" i="3"/>
  <c r="S113" i="3"/>
  <c r="R113" i="3"/>
  <c r="Q113" i="3"/>
  <c r="P113" i="3"/>
  <c r="O113" i="3"/>
  <c r="N113" i="3"/>
  <c r="M113" i="3"/>
  <c r="L113" i="3"/>
  <c r="K113" i="3"/>
  <c r="J113" i="3"/>
  <c r="I113" i="3"/>
  <c r="H113" i="3"/>
  <c r="G113" i="3"/>
  <c r="F113" i="3"/>
  <c r="E113" i="3"/>
  <c r="D113" i="3"/>
  <c r="B113" i="3" s="1"/>
  <c r="BD112" i="3"/>
  <c r="BC112" i="3"/>
  <c r="BB112" i="3"/>
  <c r="BA112" i="3"/>
  <c r="AY112" i="3"/>
  <c r="AX112" i="3"/>
  <c r="AW112" i="3"/>
  <c r="AV112" i="3"/>
  <c r="AU112" i="3"/>
  <c r="AS112" i="3"/>
  <c r="AR112" i="3"/>
  <c r="AQ112" i="3"/>
  <c r="AP112" i="3"/>
  <c r="AO112" i="3"/>
  <c r="AM112" i="3"/>
  <c r="AL112" i="3"/>
  <c r="AK112" i="3"/>
  <c r="AJ112" i="3"/>
  <c r="AI112" i="3"/>
  <c r="AG112" i="3"/>
  <c r="AF112" i="3"/>
  <c r="AE112" i="3"/>
  <c r="AD112" i="3"/>
  <c r="AC112" i="3"/>
  <c r="AA112" i="3"/>
  <c r="Z112" i="3"/>
  <c r="Y112" i="3"/>
  <c r="X112" i="3"/>
  <c r="W112" i="3"/>
  <c r="V112" i="3"/>
  <c r="U112" i="3"/>
  <c r="S112" i="3"/>
  <c r="R112" i="3"/>
  <c r="Q112" i="3"/>
  <c r="P112" i="3"/>
  <c r="O112" i="3"/>
  <c r="N112" i="3"/>
  <c r="M112" i="3"/>
  <c r="L112" i="3"/>
  <c r="K112" i="3"/>
  <c r="J112" i="3"/>
  <c r="I112" i="3"/>
  <c r="H112" i="3"/>
  <c r="G112" i="3"/>
  <c r="F112" i="3"/>
  <c r="E112" i="3"/>
  <c r="D112" i="3"/>
  <c r="A112" i="3" s="1"/>
  <c r="BD111" i="3"/>
  <c r="BC111" i="3"/>
  <c r="BB111" i="3"/>
  <c r="BA111" i="3"/>
  <c r="AY111" i="3"/>
  <c r="AX111" i="3"/>
  <c r="AW111" i="3"/>
  <c r="AV111" i="3"/>
  <c r="AU111" i="3"/>
  <c r="AS111" i="3"/>
  <c r="AR111" i="3"/>
  <c r="AQ111" i="3"/>
  <c r="AP111" i="3"/>
  <c r="AO111" i="3"/>
  <c r="AM111" i="3"/>
  <c r="AL111" i="3"/>
  <c r="AK111" i="3"/>
  <c r="AJ111" i="3"/>
  <c r="AI111" i="3"/>
  <c r="AG111" i="3"/>
  <c r="AF111" i="3"/>
  <c r="AE111" i="3"/>
  <c r="AD111" i="3"/>
  <c r="AC111" i="3"/>
  <c r="AA111" i="3"/>
  <c r="Z111" i="3"/>
  <c r="Y111" i="3"/>
  <c r="X111" i="3"/>
  <c r="W111" i="3"/>
  <c r="V111" i="3"/>
  <c r="U111" i="3"/>
  <c r="S111" i="3"/>
  <c r="R111" i="3"/>
  <c r="Q111" i="3"/>
  <c r="P111" i="3"/>
  <c r="O111" i="3"/>
  <c r="N111" i="3"/>
  <c r="M111" i="3"/>
  <c r="L111" i="3"/>
  <c r="K111" i="3"/>
  <c r="J111" i="3"/>
  <c r="I111" i="3"/>
  <c r="H111" i="3"/>
  <c r="G111" i="3"/>
  <c r="F111" i="3"/>
  <c r="E111" i="3"/>
  <c r="D111" i="3"/>
  <c r="C111" i="3" s="1"/>
  <c r="BD110" i="3"/>
  <c r="BC110" i="3"/>
  <c r="BB110" i="3"/>
  <c r="BA110" i="3"/>
  <c r="AY110" i="3"/>
  <c r="AX110" i="3"/>
  <c r="AW110" i="3"/>
  <c r="AV110" i="3"/>
  <c r="AU110" i="3"/>
  <c r="AS110" i="3"/>
  <c r="AR110" i="3"/>
  <c r="AQ110" i="3"/>
  <c r="AP110" i="3"/>
  <c r="AO110" i="3"/>
  <c r="AM110" i="3"/>
  <c r="AL110" i="3"/>
  <c r="AK110" i="3"/>
  <c r="AJ110" i="3"/>
  <c r="AI110" i="3"/>
  <c r="AG110" i="3"/>
  <c r="AF110" i="3"/>
  <c r="AE110" i="3"/>
  <c r="AD110" i="3"/>
  <c r="AC110" i="3"/>
  <c r="AA110" i="3"/>
  <c r="Z110" i="3"/>
  <c r="Y110" i="3"/>
  <c r="X110" i="3"/>
  <c r="W110" i="3"/>
  <c r="V110" i="3"/>
  <c r="U110" i="3"/>
  <c r="S110" i="3"/>
  <c r="R110" i="3"/>
  <c r="Q110" i="3"/>
  <c r="P110" i="3"/>
  <c r="O110" i="3"/>
  <c r="N110" i="3"/>
  <c r="M110" i="3"/>
  <c r="L110" i="3"/>
  <c r="K110" i="3"/>
  <c r="J110" i="3"/>
  <c r="I110" i="3"/>
  <c r="H110" i="3"/>
  <c r="G110" i="3"/>
  <c r="F110" i="3"/>
  <c r="E110" i="3"/>
  <c r="D110" i="3"/>
  <c r="A110" i="3" s="1"/>
  <c r="BD109" i="3"/>
  <c r="BC109" i="3"/>
  <c r="BB109" i="3"/>
  <c r="BA109" i="3"/>
  <c r="AY109" i="3"/>
  <c r="AX109" i="3"/>
  <c r="AW109" i="3"/>
  <c r="AV109" i="3"/>
  <c r="AU109" i="3"/>
  <c r="AS109" i="3"/>
  <c r="AR109" i="3"/>
  <c r="AQ109" i="3"/>
  <c r="AP109" i="3"/>
  <c r="AO109" i="3"/>
  <c r="AM109" i="3"/>
  <c r="AL109" i="3"/>
  <c r="AK109" i="3"/>
  <c r="AJ109" i="3"/>
  <c r="AI109" i="3"/>
  <c r="AG109" i="3"/>
  <c r="AF109" i="3"/>
  <c r="AE109" i="3"/>
  <c r="AD109" i="3"/>
  <c r="AC109" i="3"/>
  <c r="AA109" i="3"/>
  <c r="Z109" i="3"/>
  <c r="Y109" i="3"/>
  <c r="X109" i="3"/>
  <c r="W109" i="3"/>
  <c r="V109" i="3"/>
  <c r="U109" i="3"/>
  <c r="S109" i="3"/>
  <c r="R109" i="3"/>
  <c r="Q109" i="3"/>
  <c r="P109" i="3"/>
  <c r="O109" i="3"/>
  <c r="N109" i="3"/>
  <c r="M109" i="3"/>
  <c r="L109" i="3"/>
  <c r="K109" i="3"/>
  <c r="J109" i="3"/>
  <c r="I109" i="3"/>
  <c r="H109" i="3"/>
  <c r="G109" i="3"/>
  <c r="F109" i="3"/>
  <c r="E109" i="3"/>
  <c r="D109" i="3"/>
  <c r="B109" i="3" s="1"/>
  <c r="BD108" i="3"/>
  <c r="BC108" i="3"/>
  <c r="BB108" i="3"/>
  <c r="BA108" i="3"/>
  <c r="AY108" i="3"/>
  <c r="AX108" i="3"/>
  <c r="AW108" i="3"/>
  <c r="AV108" i="3"/>
  <c r="AU108" i="3"/>
  <c r="AS108" i="3"/>
  <c r="AR108" i="3"/>
  <c r="AQ108" i="3"/>
  <c r="AP108" i="3"/>
  <c r="AO108" i="3"/>
  <c r="AM108" i="3"/>
  <c r="AL108" i="3"/>
  <c r="AK108" i="3"/>
  <c r="AJ108" i="3"/>
  <c r="AI108" i="3"/>
  <c r="AG108" i="3"/>
  <c r="AF108" i="3"/>
  <c r="AE108" i="3"/>
  <c r="AD108" i="3"/>
  <c r="AC108" i="3"/>
  <c r="AA108" i="3"/>
  <c r="Z108" i="3"/>
  <c r="Y108" i="3"/>
  <c r="X108" i="3"/>
  <c r="W108" i="3"/>
  <c r="V108" i="3"/>
  <c r="U108" i="3"/>
  <c r="S108" i="3"/>
  <c r="R108" i="3"/>
  <c r="Q108" i="3"/>
  <c r="P108" i="3"/>
  <c r="O108" i="3"/>
  <c r="N108" i="3"/>
  <c r="M108" i="3"/>
  <c r="L108" i="3"/>
  <c r="K108" i="3"/>
  <c r="J108" i="3"/>
  <c r="I108" i="3"/>
  <c r="H108" i="3"/>
  <c r="G108" i="3"/>
  <c r="F108" i="3"/>
  <c r="E108" i="3"/>
  <c r="D108" i="3"/>
  <c r="B108" i="3" s="1"/>
  <c r="BD107" i="3"/>
  <c r="BC107" i="3"/>
  <c r="BB107" i="3"/>
  <c r="BA107" i="3"/>
  <c r="AY107" i="3"/>
  <c r="AX107" i="3"/>
  <c r="AW107" i="3"/>
  <c r="AV107" i="3"/>
  <c r="AU107" i="3"/>
  <c r="AS107" i="3"/>
  <c r="AR107" i="3"/>
  <c r="AQ107" i="3"/>
  <c r="AP107" i="3"/>
  <c r="AO107" i="3"/>
  <c r="AM107" i="3"/>
  <c r="AL107" i="3"/>
  <c r="AK107" i="3"/>
  <c r="AJ107" i="3"/>
  <c r="AI107" i="3"/>
  <c r="AG107" i="3"/>
  <c r="AF107" i="3"/>
  <c r="AE107" i="3"/>
  <c r="AD107" i="3"/>
  <c r="AC107" i="3"/>
  <c r="AA107" i="3"/>
  <c r="Z107" i="3"/>
  <c r="Y107" i="3"/>
  <c r="X107" i="3"/>
  <c r="W107" i="3"/>
  <c r="V107" i="3"/>
  <c r="U107" i="3"/>
  <c r="S107" i="3"/>
  <c r="R107" i="3"/>
  <c r="Q107" i="3"/>
  <c r="P107" i="3"/>
  <c r="O107" i="3"/>
  <c r="N107" i="3"/>
  <c r="M107" i="3"/>
  <c r="L107" i="3"/>
  <c r="K107" i="3"/>
  <c r="J107" i="3"/>
  <c r="I107" i="3"/>
  <c r="H107" i="3"/>
  <c r="G107" i="3"/>
  <c r="F107" i="3"/>
  <c r="E107" i="3"/>
  <c r="D107" i="3"/>
  <c r="A107" i="3" s="1"/>
  <c r="BD106" i="3"/>
  <c r="BC106" i="3"/>
  <c r="BB106" i="3"/>
  <c r="BA106" i="3"/>
  <c r="AY106" i="3"/>
  <c r="AX106" i="3"/>
  <c r="AW106" i="3"/>
  <c r="AV106" i="3"/>
  <c r="AU106" i="3"/>
  <c r="AS106" i="3"/>
  <c r="AR106" i="3"/>
  <c r="AQ106" i="3"/>
  <c r="AP106" i="3"/>
  <c r="AO106" i="3"/>
  <c r="AM106" i="3"/>
  <c r="AL106" i="3"/>
  <c r="AK106" i="3"/>
  <c r="AJ106" i="3"/>
  <c r="AI106" i="3"/>
  <c r="AG106" i="3"/>
  <c r="AF106" i="3"/>
  <c r="AE106" i="3"/>
  <c r="AD106" i="3"/>
  <c r="AC106" i="3"/>
  <c r="AA106" i="3"/>
  <c r="Z106" i="3"/>
  <c r="Y106" i="3"/>
  <c r="X106" i="3"/>
  <c r="W106" i="3"/>
  <c r="V106" i="3"/>
  <c r="U106" i="3"/>
  <c r="S106" i="3"/>
  <c r="R106" i="3"/>
  <c r="Q106" i="3"/>
  <c r="P106" i="3"/>
  <c r="O106" i="3"/>
  <c r="N106" i="3"/>
  <c r="M106" i="3"/>
  <c r="L106" i="3"/>
  <c r="K106" i="3"/>
  <c r="J106" i="3"/>
  <c r="I106" i="3"/>
  <c r="H106" i="3"/>
  <c r="G106" i="3"/>
  <c r="F106" i="3"/>
  <c r="E106" i="3"/>
  <c r="D106" i="3"/>
  <c r="B106" i="3" s="1"/>
  <c r="BD105" i="3"/>
  <c r="BC105" i="3"/>
  <c r="BB105" i="3"/>
  <c r="BA105" i="3"/>
  <c r="AY105" i="3"/>
  <c r="AX105" i="3"/>
  <c r="AW105" i="3"/>
  <c r="AV105" i="3"/>
  <c r="AU105" i="3"/>
  <c r="AS105" i="3"/>
  <c r="AR105" i="3"/>
  <c r="AQ105" i="3"/>
  <c r="AP105" i="3"/>
  <c r="AO105" i="3"/>
  <c r="AM105" i="3"/>
  <c r="AL105" i="3"/>
  <c r="AK105" i="3"/>
  <c r="AJ105" i="3"/>
  <c r="AI105" i="3"/>
  <c r="AG105" i="3"/>
  <c r="AF105" i="3"/>
  <c r="AE105" i="3"/>
  <c r="AD105" i="3"/>
  <c r="AC105" i="3"/>
  <c r="AA105" i="3"/>
  <c r="Z105" i="3"/>
  <c r="Y105" i="3"/>
  <c r="X105" i="3"/>
  <c r="W105" i="3"/>
  <c r="V105" i="3"/>
  <c r="U105" i="3"/>
  <c r="S105" i="3"/>
  <c r="R105" i="3"/>
  <c r="Q105" i="3"/>
  <c r="P105" i="3"/>
  <c r="O105" i="3"/>
  <c r="N105" i="3"/>
  <c r="M105" i="3"/>
  <c r="L105" i="3"/>
  <c r="K105" i="3"/>
  <c r="J105" i="3"/>
  <c r="I105" i="3"/>
  <c r="H105" i="3"/>
  <c r="G105" i="3"/>
  <c r="F105" i="3"/>
  <c r="E105" i="3"/>
  <c r="D105" i="3"/>
  <c r="BD104" i="3"/>
  <c r="BC104" i="3"/>
  <c r="BB104" i="3"/>
  <c r="BA104" i="3"/>
  <c r="AY104" i="3"/>
  <c r="AX104" i="3"/>
  <c r="AW104" i="3"/>
  <c r="AV104" i="3"/>
  <c r="AU104" i="3"/>
  <c r="AS104" i="3"/>
  <c r="AR104" i="3"/>
  <c r="AQ104" i="3"/>
  <c r="AP104" i="3"/>
  <c r="AO104" i="3"/>
  <c r="AM104" i="3"/>
  <c r="AL104" i="3"/>
  <c r="AK104" i="3"/>
  <c r="AJ104" i="3"/>
  <c r="AI104" i="3"/>
  <c r="AG104" i="3"/>
  <c r="AF104" i="3"/>
  <c r="AE104" i="3"/>
  <c r="AD104" i="3"/>
  <c r="AC104" i="3"/>
  <c r="AA104" i="3"/>
  <c r="Z104" i="3"/>
  <c r="Y104" i="3"/>
  <c r="X104" i="3"/>
  <c r="W104" i="3"/>
  <c r="V104" i="3"/>
  <c r="U104" i="3"/>
  <c r="S104" i="3"/>
  <c r="R104" i="3"/>
  <c r="Q104" i="3"/>
  <c r="P104" i="3"/>
  <c r="O104" i="3"/>
  <c r="N104" i="3"/>
  <c r="M104" i="3"/>
  <c r="L104" i="3"/>
  <c r="K104" i="3"/>
  <c r="J104" i="3"/>
  <c r="I104" i="3"/>
  <c r="H104" i="3"/>
  <c r="G104" i="3"/>
  <c r="F104" i="3"/>
  <c r="E104" i="3"/>
  <c r="D104" i="3"/>
  <c r="C104" i="3" s="1"/>
  <c r="A104" i="3"/>
  <c r="BD103" i="3"/>
  <c r="BC103" i="3"/>
  <c r="BB103" i="3"/>
  <c r="BA103" i="3"/>
  <c r="AY103" i="3"/>
  <c r="AX103" i="3"/>
  <c r="AW103" i="3"/>
  <c r="AV103" i="3"/>
  <c r="AU103" i="3"/>
  <c r="AS103" i="3"/>
  <c r="AR103" i="3"/>
  <c r="AQ103" i="3"/>
  <c r="AP103" i="3"/>
  <c r="AO103" i="3"/>
  <c r="AM103" i="3"/>
  <c r="AL103" i="3"/>
  <c r="AK103" i="3"/>
  <c r="AJ103" i="3"/>
  <c r="AI103" i="3"/>
  <c r="AG103" i="3"/>
  <c r="AF103" i="3"/>
  <c r="AE103" i="3"/>
  <c r="AD103" i="3"/>
  <c r="AC103" i="3"/>
  <c r="AA103" i="3"/>
  <c r="Z103" i="3"/>
  <c r="Y103" i="3"/>
  <c r="X103" i="3"/>
  <c r="W103" i="3"/>
  <c r="V103" i="3"/>
  <c r="U103" i="3"/>
  <c r="S103" i="3"/>
  <c r="R103" i="3"/>
  <c r="Q103" i="3"/>
  <c r="P103" i="3"/>
  <c r="O103" i="3"/>
  <c r="N103" i="3"/>
  <c r="M103" i="3"/>
  <c r="L103" i="3"/>
  <c r="K103" i="3"/>
  <c r="J103" i="3"/>
  <c r="I103" i="3"/>
  <c r="H103" i="3"/>
  <c r="G103" i="3"/>
  <c r="F103" i="3"/>
  <c r="E103" i="3"/>
  <c r="D103" i="3"/>
  <c r="A103" i="3" s="1"/>
  <c r="B103" i="3"/>
  <c r="BD102" i="3"/>
  <c r="BC102" i="3"/>
  <c r="BB102" i="3"/>
  <c r="BA102" i="3"/>
  <c r="AY102" i="3"/>
  <c r="AX102" i="3"/>
  <c r="AW102" i="3"/>
  <c r="AV102" i="3"/>
  <c r="AU102" i="3"/>
  <c r="AS102" i="3"/>
  <c r="AR102" i="3"/>
  <c r="AQ102" i="3"/>
  <c r="AP102" i="3"/>
  <c r="AO102" i="3"/>
  <c r="AM102" i="3"/>
  <c r="AL102" i="3"/>
  <c r="AK102" i="3"/>
  <c r="AJ102" i="3"/>
  <c r="AI102" i="3"/>
  <c r="AG102" i="3"/>
  <c r="AF102" i="3"/>
  <c r="AE102" i="3"/>
  <c r="AD102" i="3"/>
  <c r="AC102" i="3"/>
  <c r="AA102" i="3"/>
  <c r="Z102" i="3"/>
  <c r="Y102" i="3"/>
  <c r="X102" i="3"/>
  <c r="W102" i="3"/>
  <c r="V102" i="3"/>
  <c r="U102" i="3"/>
  <c r="S102" i="3"/>
  <c r="R102" i="3"/>
  <c r="Q102" i="3"/>
  <c r="P102" i="3"/>
  <c r="O102" i="3"/>
  <c r="N102" i="3"/>
  <c r="M102" i="3"/>
  <c r="L102" i="3"/>
  <c r="K102" i="3"/>
  <c r="J102" i="3"/>
  <c r="I102" i="3"/>
  <c r="H102" i="3"/>
  <c r="G102" i="3"/>
  <c r="F102" i="3"/>
  <c r="E102" i="3"/>
  <c r="D102" i="3"/>
  <c r="B102" i="3" s="1"/>
  <c r="C102" i="3"/>
  <c r="BD101" i="3"/>
  <c r="BC101" i="3"/>
  <c r="BB101" i="3"/>
  <c r="BA101" i="3"/>
  <c r="AY101" i="3"/>
  <c r="AX101" i="3"/>
  <c r="AW101" i="3"/>
  <c r="AV101" i="3"/>
  <c r="AU101" i="3"/>
  <c r="AS101" i="3"/>
  <c r="AR101" i="3"/>
  <c r="AQ101" i="3"/>
  <c r="AP101" i="3"/>
  <c r="AO101" i="3"/>
  <c r="AM101" i="3"/>
  <c r="AL101" i="3"/>
  <c r="AK101" i="3"/>
  <c r="AJ101" i="3"/>
  <c r="AI101" i="3"/>
  <c r="AG101" i="3"/>
  <c r="AF101" i="3"/>
  <c r="AE101" i="3"/>
  <c r="AD101" i="3"/>
  <c r="AC101" i="3"/>
  <c r="AA101" i="3"/>
  <c r="Z101" i="3"/>
  <c r="Y101" i="3"/>
  <c r="X101" i="3"/>
  <c r="W101" i="3"/>
  <c r="V101" i="3"/>
  <c r="U101" i="3"/>
  <c r="S101" i="3"/>
  <c r="R101" i="3"/>
  <c r="Q101" i="3"/>
  <c r="P101" i="3"/>
  <c r="O101" i="3"/>
  <c r="N101" i="3"/>
  <c r="M101" i="3"/>
  <c r="L101" i="3"/>
  <c r="K101" i="3"/>
  <c r="J101" i="3"/>
  <c r="I101" i="3"/>
  <c r="H101" i="3"/>
  <c r="G101" i="3"/>
  <c r="F101" i="3"/>
  <c r="E101" i="3"/>
  <c r="D101" i="3"/>
  <c r="BD100" i="3"/>
  <c r="BC100" i="3"/>
  <c r="BB100" i="3"/>
  <c r="BA100" i="3"/>
  <c r="AY100" i="3"/>
  <c r="AX100" i="3"/>
  <c r="AW100" i="3"/>
  <c r="AV100" i="3"/>
  <c r="AU100" i="3"/>
  <c r="AS100" i="3"/>
  <c r="AR100" i="3"/>
  <c r="AQ100" i="3"/>
  <c r="AP100" i="3"/>
  <c r="AO100" i="3"/>
  <c r="AM100" i="3"/>
  <c r="AL100" i="3"/>
  <c r="AK100" i="3"/>
  <c r="AJ100" i="3"/>
  <c r="AI100" i="3"/>
  <c r="AG100" i="3"/>
  <c r="AF100" i="3"/>
  <c r="AE100" i="3"/>
  <c r="AD100" i="3"/>
  <c r="AC100" i="3"/>
  <c r="AA100" i="3"/>
  <c r="Z100" i="3"/>
  <c r="Y100" i="3"/>
  <c r="X100" i="3"/>
  <c r="W100" i="3"/>
  <c r="V100" i="3"/>
  <c r="U100" i="3"/>
  <c r="S100" i="3"/>
  <c r="R100" i="3"/>
  <c r="Q100" i="3"/>
  <c r="P100" i="3"/>
  <c r="O100" i="3"/>
  <c r="N100" i="3"/>
  <c r="M100" i="3"/>
  <c r="L100" i="3"/>
  <c r="K100" i="3"/>
  <c r="J100" i="3"/>
  <c r="I100" i="3"/>
  <c r="H100" i="3"/>
  <c r="G100" i="3"/>
  <c r="F100" i="3"/>
  <c r="E100" i="3"/>
  <c r="D100" i="3"/>
  <c r="B100" i="3" s="1"/>
  <c r="BD99" i="3"/>
  <c r="BC99" i="3"/>
  <c r="BB99" i="3"/>
  <c r="BA99" i="3"/>
  <c r="AY99" i="3"/>
  <c r="AX99" i="3"/>
  <c r="AW99" i="3"/>
  <c r="AV99" i="3"/>
  <c r="AU99" i="3"/>
  <c r="AS99" i="3"/>
  <c r="AR99" i="3"/>
  <c r="AQ99" i="3"/>
  <c r="AP99" i="3"/>
  <c r="AO99" i="3"/>
  <c r="AM99" i="3"/>
  <c r="AL99" i="3"/>
  <c r="AK99" i="3"/>
  <c r="AJ99" i="3"/>
  <c r="AI99" i="3"/>
  <c r="AG99" i="3"/>
  <c r="AF99" i="3"/>
  <c r="AE99" i="3"/>
  <c r="AD99" i="3"/>
  <c r="AC99" i="3"/>
  <c r="AA99" i="3"/>
  <c r="Z99" i="3"/>
  <c r="Y99" i="3"/>
  <c r="X99" i="3"/>
  <c r="W99" i="3"/>
  <c r="V99" i="3"/>
  <c r="U99" i="3"/>
  <c r="S99" i="3"/>
  <c r="R99" i="3"/>
  <c r="Q99" i="3"/>
  <c r="P99" i="3"/>
  <c r="O99" i="3"/>
  <c r="N99" i="3"/>
  <c r="M99" i="3"/>
  <c r="L99" i="3"/>
  <c r="K99" i="3"/>
  <c r="J99" i="3"/>
  <c r="I99" i="3"/>
  <c r="H99" i="3"/>
  <c r="G99" i="3"/>
  <c r="F99" i="3"/>
  <c r="E99" i="3"/>
  <c r="D99" i="3"/>
  <c r="A99" i="3" s="1"/>
  <c r="BD98" i="3"/>
  <c r="BC98" i="3"/>
  <c r="BB98" i="3"/>
  <c r="BA98" i="3"/>
  <c r="AY98" i="3"/>
  <c r="AX98" i="3"/>
  <c r="AW98" i="3"/>
  <c r="AV98" i="3"/>
  <c r="AU98" i="3"/>
  <c r="AS98" i="3"/>
  <c r="AR98" i="3"/>
  <c r="AQ98" i="3"/>
  <c r="AP98" i="3"/>
  <c r="AO98" i="3"/>
  <c r="AM98" i="3"/>
  <c r="AL98" i="3"/>
  <c r="AK98" i="3"/>
  <c r="AJ98" i="3"/>
  <c r="AI98" i="3"/>
  <c r="AG98" i="3"/>
  <c r="AF98" i="3"/>
  <c r="AE98" i="3"/>
  <c r="AD98" i="3"/>
  <c r="AC98" i="3"/>
  <c r="AA98" i="3"/>
  <c r="Z98" i="3"/>
  <c r="Y98" i="3"/>
  <c r="X98" i="3"/>
  <c r="W98" i="3"/>
  <c r="V98" i="3"/>
  <c r="U98" i="3"/>
  <c r="S98" i="3"/>
  <c r="R98" i="3"/>
  <c r="Q98" i="3"/>
  <c r="P98" i="3"/>
  <c r="O98" i="3"/>
  <c r="N98" i="3"/>
  <c r="M98" i="3"/>
  <c r="L98" i="3"/>
  <c r="K98" i="3"/>
  <c r="J98" i="3"/>
  <c r="I98" i="3"/>
  <c r="H98" i="3"/>
  <c r="G98" i="3"/>
  <c r="F98" i="3"/>
  <c r="E98" i="3"/>
  <c r="D98" i="3"/>
  <c r="B98" i="3" s="1"/>
  <c r="BD97" i="3"/>
  <c r="BC97" i="3"/>
  <c r="BB97" i="3"/>
  <c r="BA97" i="3"/>
  <c r="AY97" i="3"/>
  <c r="AX97" i="3"/>
  <c r="AW97" i="3"/>
  <c r="AV97" i="3"/>
  <c r="AU97" i="3"/>
  <c r="AS97" i="3"/>
  <c r="AR97" i="3"/>
  <c r="AQ97" i="3"/>
  <c r="AP97" i="3"/>
  <c r="AO97" i="3"/>
  <c r="AM97" i="3"/>
  <c r="AL97" i="3"/>
  <c r="AK97" i="3"/>
  <c r="AJ97" i="3"/>
  <c r="AI97" i="3"/>
  <c r="AG97" i="3"/>
  <c r="AF97" i="3"/>
  <c r="AE97" i="3"/>
  <c r="AD97" i="3"/>
  <c r="AC97" i="3"/>
  <c r="AA97" i="3"/>
  <c r="Z97" i="3"/>
  <c r="Y97" i="3"/>
  <c r="X97" i="3"/>
  <c r="W97" i="3"/>
  <c r="V97" i="3"/>
  <c r="U97" i="3"/>
  <c r="S97" i="3"/>
  <c r="R97" i="3"/>
  <c r="Q97" i="3"/>
  <c r="P97" i="3"/>
  <c r="O97" i="3"/>
  <c r="N97" i="3"/>
  <c r="M97" i="3"/>
  <c r="L97" i="3"/>
  <c r="K97" i="3"/>
  <c r="J97" i="3"/>
  <c r="I97" i="3"/>
  <c r="H97" i="3"/>
  <c r="G97" i="3"/>
  <c r="F97" i="3"/>
  <c r="E97" i="3"/>
  <c r="D97" i="3"/>
  <c r="BD96" i="3"/>
  <c r="BC96" i="3"/>
  <c r="BB96" i="3"/>
  <c r="BA96" i="3"/>
  <c r="AY96" i="3"/>
  <c r="AX96" i="3"/>
  <c r="AW96" i="3"/>
  <c r="AV96" i="3"/>
  <c r="AU96" i="3"/>
  <c r="AS96" i="3"/>
  <c r="AR96" i="3"/>
  <c r="AQ96" i="3"/>
  <c r="AP96" i="3"/>
  <c r="AO96" i="3"/>
  <c r="AM96" i="3"/>
  <c r="AL96" i="3"/>
  <c r="AK96" i="3"/>
  <c r="AJ96" i="3"/>
  <c r="AI96" i="3"/>
  <c r="AG96" i="3"/>
  <c r="AF96" i="3"/>
  <c r="AE96" i="3"/>
  <c r="AD96" i="3"/>
  <c r="AC96" i="3"/>
  <c r="AA96" i="3"/>
  <c r="Z96" i="3"/>
  <c r="Y96" i="3"/>
  <c r="X96" i="3"/>
  <c r="W96" i="3"/>
  <c r="V96" i="3"/>
  <c r="U96" i="3"/>
  <c r="S96" i="3"/>
  <c r="R96" i="3"/>
  <c r="Q96" i="3"/>
  <c r="P96" i="3"/>
  <c r="O96" i="3"/>
  <c r="N96" i="3"/>
  <c r="M96" i="3"/>
  <c r="L96" i="3"/>
  <c r="K96" i="3"/>
  <c r="J96" i="3"/>
  <c r="I96" i="3"/>
  <c r="H96" i="3"/>
  <c r="G96" i="3"/>
  <c r="F96" i="3"/>
  <c r="E96" i="3"/>
  <c r="D96" i="3"/>
  <c r="C96" i="3" s="1"/>
  <c r="BD95" i="3"/>
  <c r="BC95" i="3"/>
  <c r="BB95" i="3"/>
  <c r="BA95" i="3"/>
  <c r="AY95" i="3"/>
  <c r="AX95" i="3"/>
  <c r="AW95" i="3"/>
  <c r="AV95" i="3"/>
  <c r="AU95" i="3"/>
  <c r="AS95" i="3"/>
  <c r="AR95" i="3"/>
  <c r="AQ95" i="3"/>
  <c r="AP95" i="3"/>
  <c r="AO95" i="3"/>
  <c r="AM95" i="3"/>
  <c r="AL95" i="3"/>
  <c r="AK95" i="3"/>
  <c r="AJ95" i="3"/>
  <c r="AI95" i="3"/>
  <c r="AG95" i="3"/>
  <c r="AF95" i="3"/>
  <c r="AE95" i="3"/>
  <c r="AD95" i="3"/>
  <c r="AC95" i="3"/>
  <c r="AA95" i="3"/>
  <c r="Z95" i="3"/>
  <c r="Y95" i="3"/>
  <c r="X95" i="3"/>
  <c r="W95" i="3"/>
  <c r="V95" i="3"/>
  <c r="U95" i="3"/>
  <c r="S95" i="3"/>
  <c r="R95" i="3"/>
  <c r="Q95" i="3"/>
  <c r="P95" i="3"/>
  <c r="O95" i="3"/>
  <c r="N95" i="3"/>
  <c r="M95" i="3"/>
  <c r="L95" i="3"/>
  <c r="K95" i="3"/>
  <c r="J95" i="3"/>
  <c r="I95" i="3"/>
  <c r="H95" i="3"/>
  <c r="G95" i="3"/>
  <c r="F95" i="3"/>
  <c r="E95" i="3"/>
  <c r="D95" i="3"/>
  <c r="A95" i="3" s="1"/>
  <c r="B95" i="3"/>
  <c r="BD94" i="3"/>
  <c r="BC94" i="3"/>
  <c r="BB94" i="3"/>
  <c r="BA94" i="3"/>
  <c r="AY94" i="3"/>
  <c r="AX94" i="3"/>
  <c r="AW94" i="3"/>
  <c r="AV94" i="3"/>
  <c r="AU94" i="3"/>
  <c r="AS94" i="3"/>
  <c r="AR94" i="3"/>
  <c r="AQ94" i="3"/>
  <c r="AP94" i="3"/>
  <c r="AO94" i="3"/>
  <c r="AM94" i="3"/>
  <c r="AL94" i="3"/>
  <c r="AK94" i="3"/>
  <c r="AJ94" i="3"/>
  <c r="AI94" i="3"/>
  <c r="AG94" i="3"/>
  <c r="AF94" i="3"/>
  <c r="AE94" i="3"/>
  <c r="AD94" i="3"/>
  <c r="AC94" i="3"/>
  <c r="AA94" i="3"/>
  <c r="Z94" i="3"/>
  <c r="Y94" i="3"/>
  <c r="X94" i="3"/>
  <c r="W94" i="3"/>
  <c r="V94" i="3"/>
  <c r="U94" i="3"/>
  <c r="S94" i="3"/>
  <c r="R94" i="3"/>
  <c r="Q94" i="3"/>
  <c r="P94" i="3"/>
  <c r="O94" i="3"/>
  <c r="N94" i="3"/>
  <c r="M94" i="3"/>
  <c r="L94" i="3"/>
  <c r="K94" i="3"/>
  <c r="J94" i="3"/>
  <c r="I94" i="3"/>
  <c r="H94" i="3"/>
  <c r="G94" i="3"/>
  <c r="F94" i="3"/>
  <c r="E94" i="3"/>
  <c r="D94" i="3"/>
  <c r="B94" i="3" s="1"/>
  <c r="C94" i="3"/>
  <c r="BD93" i="3"/>
  <c r="BC93" i="3"/>
  <c r="BB93" i="3"/>
  <c r="BA93" i="3"/>
  <c r="AY93" i="3"/>
  <c r="AX93" i="3"/>
  <c r="AW93" i="3"/>
  <c r="AV93" i="3"/>
  <c r="AU93" i="3"/>
  <c r="AS93" i="3"/>
  <c r="AR93" i="3"/>
  <c r="AQ93" i="3"/>
  <c r="AP93" i="3"/>
  <c r="AO93" i="3"/>
  <c r="AM93" i="3"/>
  <c r="AL93" i="3"/>
  <c r="AK93" i="3"/>
  <c r="AJ93" i="3"/>
  <c r="AI93" i="3"/>
  <c r="AG93" i="3"/>
  <c r="AF93" i="3"/>
  <c r="AE93" i="3"/>
  <c r="AD93" i="3"/>
  <c r="AC93" i="3"/>
  <c r="AA93" i="3"/>
  <c r="Z93" i="3"/>
  <c r="Y93" i="3"/>
  <c r="X93" i="3"/>
  <c r="W93" i="3"/>
  <c r="V93" i="3"/>
  <c r="U93" i="3"/>
  <c r="S93" i="3"/>
  <c r="R93" i="3"/>
  <c r="Q93" i="3"/>
  <c r="P93" i="3"/>
  <c r="O93" i="3"/>
  <c r="N93" i="3"/>
  <c r="M93" i="3"/>
  <c r="L93" i="3"/>
  <c r="K93" i="3"/>
  <c r="J93" i="3"/>
  <c r="I93" i="3"/>
  <c r="H93" i="3"/>
  <c r="G93" i="3"/>
  <c r="F93" i="3"/>
  <c r="E93" i="3"/>
  <c r="D93" i="3"/>
  <c r="BD92" i="3"/>
  <c r="BC92" i="3"/>
  <c r="BB92" i="3"/>
  <c r="BA92" i="3"/>
  <c r="AY92" i="3"/>
  <c r="AX92" i="3"/>
  <c r="AW92" i="3"/>
  <c r="AV92" i="3"/>
  <c r="AU92" i="3"/>
  <c r="AS92" i="3"/>
  <c r="AR92" i="3"/>
  <c r="AQ92" i="3"/>
  <c r="AP92" i="3"/>
  <c r="AO92" i="3"/>
  <c r="AM92" i="3"/>
  <c r="AL92" i="3"/>
  <c r="AK92" i="3"/>
  <c r="AJ92" i="3"/>
  <c r="AI92" i="3"/>
  <c r="AG92" i="3"/>
  <c r="AF92" i="3"/>
  <c r="AE92" i="3"/>
  <c r="AD92" i="3"/>
  <c r="AC92" i="3"/>
  <c r="AA92" i="3"/>
  <c r="Z92" i="3"/>
  <c r="Y92" i="3"/>
  <c r="X92" i="3"/>
  <c r="W92" i="3"/>
  <c r="V92" i="3"/>
  <c r="U92" i="3"/>
  <c r="S92" i="3"/>
  <c r="R92" i="3"/>
  <c r="Q92" i="3"/>
  <c r="P92" i="3"/>
  <c r="O92" i="3"/>
  <c r="N92" i="3"/>
  <c r="M92" i="3"/>
  <c r="L92" i="3"/>
  <c r="K92" i="3"/>
  <c r="J92" i="3"/>
  <c r="I92" i="3"/>
  <c r="H92" i="3"/>
  <c r="G92" i="3"/>
  <c r="F92" i="3"/>
  <c r="E92" i="3"/>
  <c r="D92" i="3"/>
  <c r="B92" i="3" s="1"/>
  <c r="BD91" i="3"/>
  <c r="BC91" i="3"/>
  <c r="BB91" i="3"/>
  <c r="BA91" i="3"/>
  <c r="AY91" i="3"/>
  <c r="AX91" i="3"/>
  <c r="AW91" i="3"/>
  <c r="AV91" i="3"/>
  <c r="AU91" i="3"/>
  <c r="AS91" i="3"/>
  <c r="AR91" i="3"/>
  <c r="AQ91" i="3"/>
  <c r="AP91" i="3"/>
  <c r="AO91" i="3"/>
  <c r="AM91" i="3"/>
  <c r="AL91" i="3"/>
  <c r="AK91" i="3"/>
  <c r="AJ91" i="3"/>
  <c r="AI91" i="3"/>
  <c r="AG91" i="3"/>
  <c r="AF91" i="3"/>
  <c r="AE91" i="3"/>
  <c r="AD91" i="3"/>
  <c r="AC91" i="3"/>
  <c r="AA91" i="3"/>
  <c r="Z91" i="3"/>
  <c r="Y91" i="3"/>
  <c r="X91" i="3"/>
  <c r="W91" i="3"/>
  <c r="V91" i="3"/>
  <c r="U91" i="3"/>
  <c r="S91" i="3"/>
  <c r="R91" i="3"/>
  <c r="Q91" i="3"/>
  <c r="P91" i="3"/>
  <c r="O91" i="3"/>
  <c r="N91" i="3"/>
  <c r="M91" i="3"/>
  <c r="L91" i="3"/>
  <c r="K91" i="3"/>
  <c r="J91" i="3"/>
  <c r="I91" i="3"/>
  <c r="H91" i="3"/>
  <c r="G91" i="3"/>
  <c r="F91" i="3"/>
  <c r="E91" i="3"/>
  <c r="D91" i="3"/>
  <c r="A91" i="3" s="1"/>
  <c r="BD90" i="3"/>
  <c r="BC90" i="3"/>
  <c r="BB90" i="3"/>
  <c r="BA90" i="3"/>
  <c r="AY90" i="3"/>
  <c r="AX90" i="3"/>
  <c r="AW90" i="3"/>
  <c r="AV90" i="3"/>
  <c r="AU90" i="3"/>
  <c r="AS90" i="3"/>
  <c r="AR90" i="3"/>
  <c r="AQ90" i="3"/>
  <c r="AP90" i="3"/>
  <c r="AO90" i="3"/>
  <c r="AM90" i="3"/>
  <c r="AL90" i="3"/>
  <c r="AK90" i="3"/>
  <c r="AJ90" i="3"/>
  <c r="AI90" i="3"/>
  <c r="AG90" i="3"/>
  <c r="AF90" i="3"/>
  <c r="AE90" i="3"/>
  <c r="AD90" i="3"/>
  <c r="AC90" i="3"/>
  <c r="AA90" i="3"/>
  <c r="Z90" i="3"/>
  <c r="Y90" i="3"/>
  <c r="X90" i="3"/>
  <c r="W90" i="3"/>
  <c r="V90" i="3"/>
  <c r="U90" i="3"/>
  <c r="S90" i="3"/>
  <c r="R90" i="3"/>
  <c r="Q90" i="3"/>
  <c r="P90" i="3"/>
  <c r="O90" i="3"/>
  <c r="N90" i="3"/>
  <c r="M90" i="3"/>
  <c r="L90" i="3"/>
  <c r="K90" i="3"/>
  <c r="J90" i="3"/>
  <c r="I90" i="3"/>
  <c r="H90" i="3"/>
  <c r="G90" i="3"/>
  <c r="F90" i="3"/>
  <c r="E90" i="3"/>
  <c r="D90" i="3"/>
  <c r="B90" i="3" s="1"/>
  <c r="BD89" i="3"/>
  <c r="BC89" i="3"/>
  <c r="BB89" i="3"/>
  <c r="BA89" i="3"/>
  <c r="AY89" i="3"/>
  <c r="AX89" i="3"/>
  <c r="AW89" i="3"/>
  <c r="AV89" i="3"/>
  <c r="AU89" i="3"/>
  <c r="AS89" i="3"/>
  <c r="AR89" i="3"/>
  <c r="AQ89" i="3"/>
  <c r="AP89" i="3"/>
  <c r="AO89" i="3"/>
  <c r="AM89" i="3"/>
  <c r="AL89" i="3"/>
  <c r="AK89" i="3"/>
  <c r="AJ89" i="3"/>
  <c r="AI89" i="3"/>
  <c r="AG89" i="3"/>
  <c r="AF89" i="3"/>
  <c r="AE89" i="3"/>
  <c r="AD89" i="3"/>
  <c r="AC89" i="3"/>
  <c r="AA89" i="3"/>
  <c r="Z89" i="3"/>
  <c r="Y89" i="3"/>
  <c r="X89" i="3"/>
  <c r="W89" i="3"/>
  <c r="V89" i="3"/>
  <c r="U89" i="3"/>
  <c r="S89" i="3"/>
  <c r="R89" i="3"/>
  <c r="Q89" i="3"/>
  <c r="P89" i="3"/>
  <c r="O89" i="3"/>
  <c r="N89" i="3"/>
  <c r="M89" i="3"/>
  <c r="L89" i="3"/>
  <c r="K89" i="3"/>
  <c r="J89" i="3"/>
  <c r="I89" i="3"/>
  <c r="H89" i="3"/>
  <c r="G89" i="3"/>
  <c r="F89" i="3"/>
  <c r="E89" i="3"/>
  <c r="D89" i="3"/>
  <c r="BD88" i="3"/>
  <c r="BC88" i="3"/>
  <c r="BB88" i="3"/>
  <c r="BA88" i="3"/>
  <c r="AY88" i="3"/>
  <c r="AX88" i="3"/>
  <c r="AW88" i="3"/>
  <c r="AV88" i="3"/>
  <c r="AU88" i="3"/>
  <c r="AS88" i="3"/>
  <c r="AR88" i="3"/>
  <c r="AQ88" i="3"/>
  <c r="AP88" i="3"/>
  <c r="AO88" i="3"/>
  <c r="AM88" i="3"/>
  <c r="AL88" i="3"/>
  <c r="AK88" i="3"/>
  <c r="AJ88" i="3"/>
  <c r="AI88" i="3"/>
  <c r="AG88" i="3"/>
  <c r="AF88" i="3"/>
  <c r="AE88" i="3"/>
  <c r="AD88" i="3"/>
  <c r="AC88" i="3"/>
  <c r="AA88" i="3"/>
  <c r="Z88" i="3"/>
  <c r="Y88" i="3"/>
  <c r="X88" i="3"/>
  <c r="W88" i="3"/>
  <c r="V88" i="3"/>
  <c r="U88" i="3"/>
  <c r="S88" i="3"/>
  <c r="R88" i="3"/>
  <c r="Q88" i="3"/>
  <c r="P88" i="3"/>
  <c r="O88" i="3"/>
  <c r="N88" i="3"/>
  <c r="M88" i="3"/>
  <c r="L88" i="3"/>
  <c r="K88" i="3"/>
  <c r="J88" i="3"/>
  <c r="I88" i="3"/>
  <c r="H88" i="3"/>
  <c r="G88" i="3"/>
  <c r="F88" i="3"/>
  <c r="E88" i="3"/>
  <c r="D88" i="3"/>
  <c r="C88" i="3" s="1"/>
  <c r="BD87" i="3"/>
  <c r="BC87" i="3"/>
  <c r="BB87" i="3"/>
  <c r="BA87" i="3"/>
  <c r="AY87" i="3"/>
  <c r="AX87" i="3"/>
  <c r="AW87" i="3"/>
  <c r="AV87" i="3"/>
  <c r="AU87" i="3"/>
  <c r="AS87" i="3"/>
  <c r="AR87" i="3"/>
  <c r="AQ87" i="3"/>
  <c r="AP87" i="3"/>
  <c r="AO87" i="3"/>
  <c r="AM87" i="3"/>
  <c r="AL87" i="3"/>
  <c r="AK87" i="3"/>
  <c r="AJ87" i="3"/>
  <c r="AI87" i="3"/>
  <c r="AG87" i="3"/>
  <c r="AF87" i="3"/>
  <c r="AE87" i="3"/>
  <c r="AD87" i="3"/>
  <c r="AC87" i="3"/>
  <c r="AA87" i="3"/>
  <c r="Z87" i="3"/>
  <c r="Y87" i="3"/>
  <c r="X87" i="3"/>
  <c r="W87" i="3"/>
  <c r="V87" i="3"/>
  <c r="U87" i="3"/>
  <c r="S87" i="3"/>
  <c r="R87" i="3"/>
  <c r="Q87" i="3"/>
  <c r="P87" i="3"/>
  <c r="O87" i="3"/>
  <c r="N87" i="3"/>
  <c r="M87" i="3"/>
  <c r="L87" i="3"/>
  <c r="K87" i="3"/>
  <c r="J87" i="3"/>
  <c r="I87" i="3"/>
  <c r="H87" i="3"/>
  <c r="G87" i="3"/>
  <c r="F87" i="3"/>
  <c r="E87" i="3"/>
  <c r="D87" i="3"/>
  <c r="A87" i="3" s="1"/>
  <c r="BD86" i="3"/>
  <c r="BC86" i="3"/>
  <c r="BB86" i="3"/>
  <c r="BA86" i="3"/>
  <c r="AY86" i="3"/>
  <c r="AX86" i="3"/>
  <c r="AW86" i="3"/>
  <c r="AV86" i="3"/>
  <c r="AU86" i="3"/>
  <c r="AS86" i="3"/>
  <c r="AR86" i="3"/>
  <c r="AQ86" i="3"/>
  <c r="AP86" i="3"/>
  <c r="AO86" i="3"/>
  <c r="AM86" i="3"/>
  <c r="AL86" i="3"/>
  <c r="AK86" i="3"/>
  <c r="AJ86" i="3"/>
  <c r="AI86" i="3"/>
  <c r="AG86" i="3"/>
  <c r="AF86" i="3"/>
  <c r="AE86" i="3"/>
  <c r="AD86" i="3"/>
  <c r="AC86" i="3"/>
  <c r="AA86" i="3"/>
  <c r="Z86" i="3"/>
  <c r="Y86" i="3"/>
  <c r="X86" i="3"/>
  <c r="W86" i="3"/>
  <c r="V86" i="3"/>
  <c r="U86" i="3"/>
  <c r="S86" i="3"/>
  <c r="R86" i="3"/>
  <c r="Q86" i="3"/>
  <c r="P86" i="3"/>
  <c r="O86" i="3"/>
  <c r="N86" i="3"/>
  <c r="M86" i="3"/>
  <c r="L86" i="3"/>
  <c r="K86" i="3"/>
  <c r="J86" i="3"/>
  <c r="I86" i="3"/>
  <c r="H86" i="3"/>
  <c r="G86" i="3"/>
  <c r="F86" i="3"/>
  <c r="E86" i="3"/>
  <c r="D86" i="3"/>
  <c r="B86" i="3" s="1"/>
  <c r="BD85" i="3"/>
  <c r="BC85" i="3"/>
  <c r="BB85" i="3"/>
  <c r="BA85" i="3"/>
  <c r="AY85" i="3"/>
  <c r="AX85" i="3"/>
  <c r="AW85" i="3"/>
  <c r="AV85" i="3"/>
  <c r="AU85" i="3"/>
  <c r="AS85" i="3"/>
  <c r="AR85" i="3"/>
  <c r="AQ85" i="3"/>
  <c r="AP85" i="3"/>
  <c r="AO85" i="3"/>
  <c r="AM85" i="3"/>
  <c r="AL85" i="3"/>
  <c r="AK85" i="3"/>
  <c r="AJ85" i="3"/>
  <c r="AI85" i="3"/>
  <c r="AG85" i="3"/>
  <c r="AF85" i="3"/>
  <c r="AE85" i="3"/>
  <c r="AD85" i="3"/>
  <c r="AC85" i="3"/>
  <c r="AA85" i="3"/>
  <c r="Z85" i="3"/>
  <c r="Y85" i="3"/>
  <c r="X85" i="3"/>
  <c r="W85" i="3"/>
  <c r="V85" i="3"/>
  <c r="U85" i="3"/>
  <c r="S85" i="3"/>
  <c r="R85" i="3"/>
  <c r="Q85" i="3"/>
  <c r="P85" i="3"/>
  <c r="O85" i="3"/>
  <c r="N85" i="3"/>
  <c r="M85" i="3"/>
  <c r="L85" i="3"/>
  <c r="K85" i="3"/>
  <c r="J85" i="3"/>
  <c r="I85" i="3"/>
  <c r="H85" i="3"/>
  <c r="G85" i="3"/>
  <c r="F85" i="3"/>
  <c r="E85" i="3"/>
  <c r="D85" i="3"/>
  <c r="BD84" i="3"/>
  <c r="BC84" i="3"/>
  <c r="BB84" i="3"/>
  <c r="BA84" i="3"/>
  <c r="AY84" i="3"/>
  <c r="AX84" i="3"/>
  <c r="AW84" i="3"/>
  <c r="AV84" i="3"/>
  <c r="AU84" i="3"/>
  <c r="AS84" i="3"/>
  <c r="AR84" i="3"/>
  <c r="AQ84" i="3"/>
  <c r="AP84" i="3"/>
  <c r="AO84" i="3"/>
  <c r="AM84" i="3"/>
  <c r="AL84" i="3"/>
  <c r="AK84" i="3"/>
  <c r="AJ84" i="3"/>
  <c r="AI84" i="3"/>
  <c r="AG84" i="3"/>
  <c r="AF84" i="3"/>
  <c r="AE84" i="3"/>
  <c r="AD84" i="3"/>
  <c r="AC84" i="3"/>
  <c r="AA84" i="3"/>
  <c r="Z84" i="3"/>
  <c r="Y84" i="3"/>
  <c r="X84" i="3"/>
  <c r="W84" i="3"/>
  <c r="V84" i="3"/>
  <c r="U84" i="3"/>
  <c r="S84" i="3"/>
  <c r="R84" i="3"/>
  <c r="Q84" i="3"/>
  <c r="P84" i="3"/>
  <c r="O84" i="3"/>
  <c r="N84" i="3"/>
  <c r="M84" i="3"/>
  <c r="L84" i="3"/>
  <c r="K84" i="3"/>
  <c r="J84" i="3"/>
  <c r="I84" i="3"/>
  <c r="H84" i="3"/>
  <c r="G84" i="3"/>
  <c r="F84" i="3"/>
  <c r="E84" i="3"/>
  <c r="D84" i="3"/>
  <c r="A84" i="3" s="1"/>
  <c r="BD83" i="3"/>
  <c r="BC83" i="3"/>
  <c r="BB83" i="3"/>
  <c r="BA83" i="3"/>
  <c r="AY83" i="3"/>
  <c r="AX83" i="3"/>
  <c r="AW83" i="3"/>
  <c r="AV83" i="3"/>
  <c r="AU83" i="3"/>
  <c r="AS83" i="3"/>
  <c r="AR83" i="3"/>
  <c r="AQ83" i="3"/>
  <c r="AP83" i="3"/>
  <c r="AO83" i="3"/>
  <c r="AM83" i="3"/>
  <c r="AL83" i="3"/>
  <c r="AK83" i="3"/>
  <c r="AJ83" i="3"/>
  <c r="AI83" i="3"/>
  <c r="AG83" i="3"/>
  <c r="AF83" i="3"/>
  <c r="AE83" i="3"/>
  <c r="AD83" i="3"/>
  <c r="AC83" i="3"/>
  <c r="AA83" i="3"/>
  <c r="Z83" i="3"/>
  <c r="Y83" i="3"/>
  <c r="X83" i="3"/>
  <c r="W83" i="3"/>
  <c r="V83" i="3"/>
  <c r="U83" i="3"/>
  <c r="S83" i="3"/>
  <c r="R83" i="3"/>
  <c r="Q83" i="3"/>
  <c r="P83" i="3"/>
  <c r="O83" i="3"/>
  <c r="N83" i="3"/>
  <c r="M83" i="3"/>
  <c r="L83" i="3"/>
  <c r="K83" i="3"/>
  <c r="J83" i="3"/>
  <c r="I83" i="3"/>
  <c r="H83" i="3"/>
  <c r="G83" i="3"/>
  <c r="F83" i="3"/>
  <c r="E83" i="3"/>
  <c r="D83" i="3"/>
  <c r="BD82" i="3"/>
  <c r="BC82" i="3"/>
  <c r="BB82" i="3"/>
  <c r="BA82" i="3"/>
  <c r="AY82" i="3"/>
  <c r="AX82" i="3"/>
  <c r="AW82" i="3"/>
  <c r="AV82" i="3"/>
  <c r="AU82" i="3"/>
  <c r="AS82" i="3"/>
  <c r="AR82" i="3"/>
  <c r="AQ82" i="3"/>
  <c r="AP82" i="3"/>
  <c r="AO82" i="3"/>
  <c r="AM82" i="3"/>
  <c r="AL82" i="3"/>
  <c r="AK82" i="3"/>
  <c r="AJ82" i="3"/>
  <c r="AI82" i="3"/>
  <c r="AG82" i="3"/>
  <c r="AF82" i="3"/>
  <c r="AE82" i="3"/>
  <c r="AD82" i="3"/>
  <c r="AC82" i="3"/>
  <c r="AA82" i="3"/>
  <c r="Z82" i="3"/>
  <c r="Y82" i="3"/>
  <c r="X82" i="3"/>
  <c r="W82" i="3"/>
  <c r="V82" i="3"/>
  <c r="U82" i="3"/>
  <c r="S82" i="3"/>
  <c r="R82" i="3"/>
  <c r="Q82" i="3"/>
  <c r="P82" i="3"/>
  <c r="O82" i="3"/>
  <c r="N82" i="3"/>
  <c r="M82" i="3"/>
  <c r="L82" i="3"/>
  <c r="K82" i="3"/>
  <c r="J82" i="3"/>
  <c r="I82" i="3"/>
  <c r="H82" i="3"/>
  <c r="G82" i="3"/>
  <c r="F82" i="3"/>
  <c r="E82" i="3"/>
  <c r="D82" i="3"/>
  <c r="B82" i="3" s="1"/>
  <c r="BD81" i="3"/>
  <c r="BC81" i="3"/>
  <c r="BB81" i="3"/>
  <c r="BA81" i="3"/>
  <c r="AY81" i="3"/>
  <c r="AX81" i="3"/>
  <c r="AW81" i="3"/>
  <c r="AV81" i="3"/>
  <c r="AU81" i="3"/>
  <c r="AS81" i="3"/>
  <c r="AR81" i="3"/>
  <c r="AQ81" i="3"/>
  <c r="AP81" i="3"/>
  <c r="AO81" i="3"/>
  <c r="AM81" i="3"/>
  <c r="AL81" i="3"/>
  <c r="AK81" i="3"/>
  <c r="AJ81" i="3"/>
  <c r="AI81" i="3"/>
  <c r="AG81" i="3"/>
  <c r="AF81" i="3"/>
  <c r="AE81" i="3"/>
  <c r="AD81" i="3"/>
  <c r="AC81" i="3"/>
  <c r="AA81" i="3"/>
  <c r="Z81" i="3"/>
  <c r="Y81" i="3"/>
  <c r="X81" i="3"/>
  <c r="W81" i="3"/>
  <c r="V81" i="3"/>
  <c r="U81" i="3"/>
  <c r="S81" i="3"/>
  <c r="R81" i="3"/>
  <c r="Q81" i="3"/>
  <c r="P81" i="3"/>
  <c r="O81" i="3"/>
  <c r="N81" i="3"/>
  <c r="M81" i="3"/>
  <c r="L81" i="3"/>
  <c r="K81" i="3"/>
  <c r="J81" i="3"/>
  <c r="I81" i="3"/>
  <c r="H81" i="3"/>
  <c r="G81" i="3"/>
  <c r="F81" i="3"/>
  <c r="E81" i="3"/>
  <c r="D81" i="3"/>
  <c r="B81" i="3" s="1"/>
  <c r="BD80" i="3"/>
  <c r="BC80" i="3"/>
  <c r="BB80" i="3"/>
  <c r="BA80" i="3"/>
  <c r="AY80" i="3"/>
  <c r="AX80" i="3"/>
  <c r="AW80" i="3"/>
  <c r="AV80" i="3"/>
  <c r="AU80" i="3"/>
  <c r="AS80" i="3"/>
  <c r="AR80" i="3"/>
  <c r="AQ80" i="3"/>
  <c r="AP80" i="3"/>
  <c r="AO80" i="3"/>
  <c r="AM80" i="3"/>
  <c r="AL80" i="3"/>
  <c r="AK80" i="3"/>
  <c r="AJ80" i="3"/>
  <c r="AI80" i="3"/>
  <c r="AG80" i="3"/>
  <c r="AF80" i="3"/>
  <c r="AE80" i="3"/>
  <c r="AD80" i="3"/>
  <c r="AC80" i="3"/>
  <c r="AA80" i="3"/>
  <c r="Z80" i="3"/>
  <c r="Y80" i="3"/>
  <c r="X80" i="3"/>
  <c r="W80" i="3"/>
  <c r="V80" i="3"/>
  <c r="U80" i="3"/>
  <c r="S80" i="3"/>
  <c r="R80" i="3"/>
  <c r="Q80" i="3"/>
  <c r="P80" i="3"/>
  <c r="O80" i="3"/>
  <c r="N80" i="3"/>
  <c r="M80" i="3"/>
  <c r="L80" i="3"/>
  <c r="K80" i="3"/>
  <c r="J80" i="3"/>
  <c r="I80" i="3"/>
  <c r="H80" i="3"/>
  <c r="G80" i="3"/>
  <c r="F80" i="3"/>
  <c r="E80" i="3"/>
  <c r="D80" i="3"/>
  <c r="C80" i="3" s="1"/>
  <c r="BD79" i="3"/>
  <c r="BC79" i="3"/>
  <c r="BB79" i="3"/>
  <c r="BA79" i="3"/>
  <c r="AY79" i="3"/>
  <c r="AX79" i="3"/>
  <c r="AW79" i="3"/>
  <c r="AV79" i="3"/>
  <c r="AU79" i="3"/>
  <c r="AS79" i="3"/>
  <c r="AR79" i="3"/>
  <c r="AQ79" i="3"/>
  <c r="AP79" i="3"/>
  <c r="AO79" i="3"/>
  <c r="AM79" i="3"/>
  <c r="AL79" i="3"/>
  <c r="AK79" i="3"/>
  <c r="AJ79" i="3"/>
  <c r="AI79" i="3"/>
  <c r="AG79" i="3"/>
  <c r="AF79" i="3"/>
  <c r="AE79" i="3"/>
  <c r="AD79" i="3"/>
  <c r="AC79" i="3"/>
  <c r="AA79" i="3"/>
  <c r="Z79" i="3"/>
  <c r="Y79" i="3"/>
  <c r="X79" i="3"/>
  <c r="W79" i="3"/>
  <c r="V79" i="3"/>
  <c r="U79" i="3"/>
  <c r="S79" i="3"/>
  <c r="R79" i="3"/>
  <c r="Q79" i="3"/>
  <c r="P79" i="3"/>
  <c r="O79" i="3"/>
  <c r="N79" i="3"/>
  <c r="M79" i="3"/>
  <c r="L79" i="3"/>
  <c r="K79" i="3"/>
  <c r="J79" i="3"/>
  <c r="I79" i="3"/>
  <c r="H79" i="3"/>
  <c r="G79" i="3"/>
  <c r="F79" i="3"/>
  <c r="E79" i="3"/>
  <c r="D79" i="3"/>
  <c r="C79" i="3" s="1"/>
  <c r="BD78" i="3"/>
  <c r="BC78" i="3"/>
  <c r="BB78" i="3"/>
  <c r="BA78" i="3"/>
  <c r="AY78" i="3"/>
  <c r="AX78" i="3"/>
  <c r="AW78" i="3"/>
  <c r="AV78" i="3"/>
  <c r="AU78" i="3"/>
  <c r="AS78" i="3"/>
  <c r="AR78" i="3"/>
  <c r="AQ78" i="3"/>
  <c r="AP78" i="3"/>
  <c r="AO78" i="3"/>
  <c r="AM78" i="3"/>
  <c r="AL78" i="3"/>
  <c r="AK78" i="3"/>
  <c r="AJ78" i="3"/>
  <c r="AI78" i="3"/>
  <c r="AG78" i="3"/>
  <c r="AF78" i="3"/>
  <c r="AE78" i="3"/>
  <c r="AD78" i="3"/>
  <c r="AC78" i="3"/>
  <c r="AA78" i="3"/>
  <c r="Z78" i="3"/>
  <c r="Y78" i="3"/>
  <c r="X78" i="3"/>
  <c r="W78" i="3"/>
  <c r="V78" i="3"/>
  <c r="U78" i="3"/>
  <c r="S78" i="3"/>
  <c r="R78" i="3"/>
  <c r="Q78" i="3"/>
  <c r="P78" i="3"/>
  <c r="O78" i="3"/>
  <c r="N78" i="3"/>
  <c r="M78" i="3"/>
  <c r="L78" i="3"/>
  <c r="K78" i="3"/>
  <c r="J78" i="3"/>
  <c r="I78" i="3"/>
  <c r="H78" i="3"/>
  <c r="G78" i="3"/>
  <c r="F78" i="3"/>
  <c r="E78" i="3"/>
  <c r="D78" i="3"/>
  <c r="BD77" i="3"/>
  <c r="BC77" i="3"/>
  <c r="BB77" i="3"/>
  <c r="BA77" i="3"/>
  <c r="AY77" i="3"/>
  <c r="AX77" i="3"/>
  <c r="AW77" i="3"/>
  <c r="AV77" i="3"/>
  <c r="AU77" i="3"/>
  <c r="AS77" i="3"/>
  <c r="AR77" i="3"/>
  <c r="AQ77" i="3"/>
  <c r="AP77" i="3"/>
  <c r="AO77" i="3"/>
  <c r="AM77" i="3"/>
  <c r="AL77" i="3"/>
  <c r="AK77" i="3"/>
  <c r="AJ77" i="3"/>
  <c r="AI77" i="3"/>
  <c r="AG77" i="3"/>
  <c r="AF77" i="3"/>
  <c r="AE77" i="3"/>
  <c r="AD77" i="3"/>
  <c r="AC77" i="3"/>
  <c r="AA77" i="3"/>
  <c r="Z77" i="3"/>
  <c r="Y77" i="3"/>
  <c r="X77" i="3"/>
  <c r="W77" i="3"/>
  <c r="V77" i="3"/>
  <c r="U77" i="3"/>
  <c r="S77" i="3"/>
  <c r="R77" i="3"/>
  <c r="Q77" i="3"/>
  <c r="P77" i="3"/>
  <c r="O77" i="3"/>
  <c r="N77" i="3"/>
  <c r="M77" i="3"/>
  <c r="L77" i="3"/>
  <c r="K77" i="3"/>
  <c r="J77" i="3"/>
  <c r="I77" i="3"/>
  <c r="H77" i="3"/>
  <c r="G77" i="3"/>
  <c r="F77" i="3"/>
  <c r="E77" i="3"/>
  <c r="D77" i="3"/>
  <c r="C77" i="3" s="1"/>
  <c r="A77" i="3"/>
  <c r="BD76" i="3"/>
  <c r="BC76" i="3"/>
  <c r="BB76" i="3"/>
  <c r="BA76" i="3"/>
  <c r="AY76" i="3"/>
  <c r="AX76" i="3"/>
  <c r="AW76" i="3"/>
  <c r="AV76" i="3"/>
  <c r="AU76" i="3"/>
  <c r="AS76" i="3"/>
  <c r="AR76" i="3"/>
  <c r="AQ76" i="3"/>
  <c r="AP76" i="3"/>
  <c r="AO76" i="3"/>
  <c r="AM76" i="3"/>
  <c r="AL76" i="3"/>
  <c r="AK76" i="3"/>
  <c r="AJ76" i="3"/>
  <c r="AI76" i="3"/>
  <c r="AG76" i="3"/>
  <c r="AF76" i="3"/>
  <c r="AE76" i="3"/>
  <c r="AD76" i="3"/>
  <c r="AC76" i="3"/>
  <c r="AA76" i="3"/>
  <c r="Z76" i="3"/>
  <c r="Y76" i="3"/>
  <c r="X76" i="3"/>
  <c r="W76" i="3"/>
  <c r="V76" i="3"/>
  <c r="U76" i="3"/>
  <c r="S76" i="3"/>
  <c r="R76" i="3"/>
  <c r="Q76" i="3"/>
  <c r="P76" i="3"/>
  <c r="O76" i="3"/>
  <c r="N76" i="3"/>
  <c r="M76" i="3"/>
  <c r="L76" i="3"/>
  <c r="K76" i="3"/>
  <c r="J76" i="3"/>
  <c r="I76" i="3"/>
  <c r="H76" i="3"/>
  <c r="G76" i="3"/>
  <c r="F76" i="3"/>
  <c r="E76" i="3"/>
  <c r="D76" i="3"/>
  <c r="C76" i="3" s="1"/>
  <c r="B76" i="3"/>
  <c r="BD75" i="3"/>
  <c r="BC75" i="3"/>
  <c r="BB75" i="3"/>
  <c r="BA75" i="3"/>
  <c r="AY75" i="3"/>
  <c r="AX75" i="3"/>
  <c r="AW75" i="3"/>
  <c r="AV75" i="3"/>
  <c r="AU75" i="3"/>
  <c r="AS75" i="3"/>
  <c r="AR75" i="3"/>
  <c r="AQ75" i="3"/>
  <c r="AP75" i="3"/>
  <c r="AO75" i="3"/>
  <c r="AM75" i="3"/>
  <c r="AL75" i="3"/>
  <c r="AK75" i="3"/>
  <c r="AJ75" i="3"/>
  <c r="AI75" i="3"/>
  <c r="AG75" i="3"/>
  <c r="AF75" i="3"/>
  <c r="AE75" i="3"/>
  <c r="AD75" i="3"/>
  <c r="AC75" i="3"/>
  <c r="AA75" i="3"/>
  <c r="Z75" i="3"/>
  <c r="Y75" i="3"/>
  <c r="X75" i="3"/>
  <c r="W75" i="3"/>
  <c r="V75" i="3"/>
  <c r="U75" i="3"/>
  <c r="S75" i="3"/>
  <c r="R75" i="3"/>
  <c r="Q75" i="3"/>
  <c r="P75" i="3"/>
  <c r="O75" i="3"/>
  <c r="N75" i="3"/>
  <c r="M75" i="3"/>
  <c r="L75" i="3"/>
  <c r="K75" i="3"/>
  <c r="J75" i="3"/>
  <c r="I75" i="3"/>
  <c r="H75" i="3"/>
  <c r="G75" i="3"/>
  <c r="F75" i="3"/>
  <c r="E75" i="3"/>
  <c r="D75" i="3"/>
  <c r="C75" i="3" s="1"/>
  <c r="BD74" i="3"/>
  <c r="BC74" i="3"/>
  <c r="BB74" i="3"/>
  <c r="BA74" i="3"/>
  <c r="AY74" i="3"/>
  <c r="AX74" i="3"/>
  <c r="AW74" i="3"/>
  <c r="AV74" i="3"/>
  <c r="AU74" i="3"/>
  <c r="AS74" i="3"/>
  <c r="AR74" i="3"/>
  <c r="AQ74" i="3"/>
  <c r="AP74" i="3"/>
  <c r="AO74" i="3"/>
  <c r="AM74" i="3"/>
  <c r="AL74" i="3"/>
  <c r="AK74" i="3"/>
  <c r="AJ74" i="3"/>
  <c r="AI74" i="3"/>
  <c r="AG74" i="3"/>
  <c r="AF74" i="3"/>
  <c r="AE74" i="3"/>
  <c r="AD74" i="3"/>
  <c r="AC74" i="3"/>
  <c r="AA74" i="3"/>
  <c r="Z74" i="3"/>
  <c r="Y74" i="3"/>
  <c r="X74" i="3"/>
  <c r="W74" i="3"/>
  <c r="V74" i="3"/>
  <c r="U74" i="3"/>
  <c r="S74" i="3"/>
  <c r="R74" i="3"/>
  <c r="Q74" i="3"/>
  <c r="P74" i="3"/>
  <c r="O74" i="3"/>
  <c r="N74" i="3"/>
  <c r="M74" i="3"/>
  <c r="L74" i="3"/>
  <c r="K74" i="3"/>
  <c r="J74" i="3"/>
  <c r="I74" i="3"/>
  <c r="H74" i="3"/>
  <c r="G74" i="3"/>
  <c r="F74" i="3"/>
  <c r="E74" i="3"/>
  <c r="D74" i="3"/>
  <c r="BD73" i="3"/>
  <c r="BC73" i="3"/>
  <c r="BB73" i="3"/>
  <c r="BA73" i="3"/>
  <c r="AY73" i="3"/>
  <c r="AX73" i="3"/>
  <c r="AW73" i="3"/>
  <c r="AV73" i="3"/>
  <c r="AU73" i="3"/>
  <c r="AS73" i="3"/>
  <c r="AR73" i="3"/>
  <c r="AQ73" i="3"/>
  <c r="AP73" i="3"/>
  <c r="AO73" i="3"/>
  <c r="AM73" i="3"/>
  <c r="AL73" i="3"/>
  <c r="AK73" i="3"/>
  <c r="AJ73" i="3"/>
  <c r="AI73" i="3"/>
  <c r="AG73" i="3"/>
  <c r="AF73" i="3"/>
  <c r="AE73" i="3"/>
  <c r="AD73" i="3"/>
  <c r="AC73" i="3"/>
  <c r="AA73" i="3"/>
  <c r="Z73" i="3"/>
  <c r="Y73" i="3"/>
  <c r="X73" i="3"/>
  <c r="W73" i="3"/>
  <c r="V73" i="3"/>
  <c r="U73" i="3"/>
  <c r="S73" i="3"/>
  <c r="R73" i="3"/>
  <c r="Q73" i="3"/>
  <c r="P73" i="3"/>
  <c r="O73" i="3"/>
  <c r="N73" i="3"/>
  <c r="M73" i="3"/>
  <c r="L73" i="3"/>
  <c r="K73" i="3"/>
  <c r="J73" i="3"/>
  <c r="I73" i="3"/>
  <c r="H73" i="3"/>
  <c r="G73" i="3"/>
  <c r="F73" i="3"/>
  <c r="E73" i="3"/>
  <c r="D73" i="3"/>
  <c r="B73" i="3" s="1"/>
  <c r="C73" i="3"/>
  <c r="BD72" i="3"/>
  <c r="BC72" i="3"/>
  <c r="BB72" i="3"/>
  <c r="BA72" i="3"/>
  <c r="AY72" i="3"/>
  <c r="AX72" i="3"/>
  <c r="AW72" i="3"/>
  <c r="AV72" i="3"/>
  <c r="AU72" i="3"/>
  <c r="AS72" i="3"/>
  <c r="AR72" i="3"/>
  <c r="AQ72" i="3"/>
  <c r="AP72" i="3"/>
  <c r="AO72" i="3"/>
  <c r="AM72" i="3"/>
  <c r="AL72" i="3"/>
  <c r="AK72" i="3"/>
  <c r="AJ72" i="3"/>
  <c r="AI72" i="3"/>
  <c r="AG72" i="3"/>
  <c r="AF72" i="3"/>
  <c r="AE72" i="3"/>
  <c r="AD72" i="3"/>
  <c r="AC72" i="3"/>
  <c r="AA72" i="3"/>
  <c r="Z72" i="3"/>
  <c r="Y72" i="3"/>
  <c r="X72" i="3"/>
  <c r="W72" i="3"/>
  <c r="V72" i="3"/>
  <c r="U72" i="3"/>
  <c r="S72" i="3"/>
  <c r="R72" i="3"/>
  <c r="Q72" i="3"/>
  <c r="P72" i="3"/>
  <c r="O72" i="3"/>
  <c r="N72" i="3"/>
  <c r="M72" i="3"/>
  <c r="L72" i="3"/>
  <c r="K72" i="3"/>
  <c r="J72" i="3"/>
  <c r="I72" i="3"/>
  <c r="H72" i="3"/>
  <c r="G72" i="3"/>
  <c r="F72" i="3"/>
  <c r="E72" i="3"/>
  <c r="D72" i="3"/>
  <c r="C72" i="3" s="1"/>
  <c r="A72" i="3"/>
  <c r="BD71" i="3"/>
  <c r="BC71" i="3"/>
  <c r="BB71" i="3"/>
  <c r="BA71" i="3"/>
  <c r="AY71" i="3"/>
  <c r="AX71" i="3"/>
  <c r="AW71" i="3"/>
  <c r="AV71" i="3"/>
  <c r="AU71" i="3"/>
  <c r="AS71" i="3"/>
  <c r="AR71" i="3"/>
  <c r="AQ71" i="3"/>
  <c r="AP71" i="3"/>
  <c r="AO71" i="3"/>
  <c r="AM71" i="3"/>
  <c r="AL71" i="3"/>
  <c r="AK71" i="3"/>
  <c r="AJ71" i="3"/>
  <c r="AI71" i="3"/>
  <c r="AG71" i="3"/>
  <c r="AF71" i="3"/>
  <c r="AE71" i="3"/>
  <c r="AD71" i="3"/>
  <c r="AC71" i="3"/>
  <c r="AA71" i="3"/>
  <c r="Z71" i="3"/>
  <c r="Y71" i="3"/>
  <c r="X71" i="3"/>
  <c r="W71" i="3"/>
  <c r="V71" i="3"/>
  <c r="U71" i="3"/>
  <c r="S71" i="3"/>
  <c r="R71" i="3"/>
  <c r="Q71" i="3"/>
  <c r="P71" i="3"/>
  <c r="O71" i="3"/>
  <c r="N71" i="3"/>
  <c r="M71" i="3"/>
  <c r="L71" i="3"/>
  <c r="K71" i="3"/>
  <c r="J71" i="3"/>
  <c r="I71" i="3"/>
  <c r="H71" i="3"/>
  <c r="G71" i="3"/>
  <c r="F71" i="3"/>
  <c r="E71" i="3"/>
  <c r="D71" i="3"/>
  <c r="C71" i="3" s="1"/>
  <c r="BD70" i="3"/>
  <c r="BC70" i="3"/>
  <c r="BB70" i="3"/>
  <c r="BA70" i="3"/>
  <c r="AY70" i="3"/>
  <c r="AX70" i="3"/>
  <c r="AW70" i="3"/>
  <c r="AV70" i="3"/>
  <c r="AU70" i="3"/>
  <c r="AS70" i="3"/>
  <c r="AR70" i="3"/>
  <c r="AQ70" i="3"/>
  <c r="AP70" i="3"/>
  <c r="AO70" i="3"/>
  <c r="AM70" i="3"/>
  <c r="AL70" i="3"/>
  <c r="AK70" i="3"/>
  <c r="AJ70" i="3"/>
  <c r="AI70" i="3"/>
  <c r="AG70" i="3"/>
  <c r="AF70" i="3"/>
  <c r="AE70" i="3"/>
  <c r="AD70" i="3"/>
  <c r="AC70" i="3"/>
  <c r="AA70" i="3"/>
  <c r="Z70" i="3"/>
  <c r="Y70" i="3"/>
  <c r="X70" i="3"/>
  <c r="W70" i="3"/>
  <c r="V70" i="3"/>
  <c r="U70" i="3"/>
  <c r="S70" i="3"/>
  <c r="R70" i="3"/>
  <c r="Q70" i="3"/>
  <c r="P70" i="3"/>
  <c r="O70" i="3"/>
  <c r="N70" i="3"/>
  <c r="M70" i="3"/>
  <c r="L70" i="3"/>
  <c r="K70" i="3"/>
  <c r="J70" i="3"/>
  <c r="I70" i="3"/>
  <c r="H70" i="3"/>
  <c r="G70" i="3"/>
  <c r="F70" i="3"/>
  <c r="E70" i="3"/>
  <c r="D70" i="3"/>
  <c r="BD69" i="3"/>
  <c r="BC69" i="3"/>
  <c r="BB69" i="3"/>
  <c r="BA69" i="3"/>
  <c r="AY69" i="3"/>
  <c r="AX69" i="3"/>
  <c r="AW69" i="3"/>
  <c r="AV69" i="3"/>
  <c r="AU69" i="3"/>
  <c r="AS69" i="3"/>
  <c r="AR69" i="3"/>
  <c r="AQ69" i="3"/>
  <c r="AP69" i="3"/>
  <c r="AO69" i="3"/>
  <c r="AM69" i="3"/>
  <c r="AL69" i="3"/>
  <c r="AK69" i="3"/>
  <c r="AJ69" i="3"/>
  <c r="AI69" i="3"/>
  <c r="AG69" i="3"/>
  <c r="AF69" i="3"/>
  <c r="AE69" i="3"/>
  <c r="AD69" i="3"/>
  <c r="AC69" i="3"/>
  <c r="AA69" i="3"/>
  <c r="Z69" i="3"/>
  <c r="Y69" i="3"/>
  <c r="X69" i="3"/>
  <c r="W69" i="3"/>
  <c r="V69" i="3"/>
  <c r="U69" i="3"/>
  <c r="S69" i="3"/>
  <c r="R69" i="3"/>
  <c r="Q69" i="3"/>
  <c r="P69" i="3"/>
  <c r="O69" i="3"/>
  <c r="N69" i="3"/>
  <c r="M69" i="3"/>
  <c r="L69" i="3"/>
  <c r="K69" i="3"/>
  <c r="J69" i="3"/>
  <c r="I69" i="3"/>
  <c r="H69" i="3"/>
  <c r="G69" i="3"/>
  <c r="F69" i="3"/>
  <c r="E69" i="3"/>
  <c r="D69" i="3"/>
  <c r="C69" i="3" s="1"/>
  <c r="BD68" i="3"/>
  <c r="BC68" i="3"/>
  <c r="BB68" i="3"/>
  <c r="BA68" i="3"/>
  <c r="AY68" i="3"/>
  <c r="AX68" i="3"/>
  <c r="AW68" i="3"/>
  <c r="AV68" i="3"/>
  <c r="AU68" i="3"/>
  <c r="AS68" i="3"/>
  <c r="AR68" i="3"/>
  <c r="AQ68" i="3"/>
  <c r="AP68" i="3"/>
  <c r="AO68" i="3"/>
  <c r="AM68" i="3"/>
  <c r="AL68" i="3"/>
  <c r="AK68" i="3"/>
  <c r="AJ68" i="3"/>
  <c r="AI68" i="3"/>
  <c r="AG68" i="3"/>
  <c r="AF68" i="3"/>
  <c r="AE68" i="3"/>
  <c r="AD68" i="3"/>
  <c r="AC68" i="3"/>
  <c r="AA68" i="3"/>
  <c r="Z68" i="3"/>
  <c r="Y68" i="3"/>
  <c r="X68" i="3"/>
  <c r="W68" i="3"/>
  <c r="V68" i="3"/>
  <c r="U68" i="3"/>
  <c r="S68" i="3"/>
  <c r="R68" i="3"/>
  <c r="Q68" i="3"/>
  <c r="P68" i="3"/>
  <c r="O68" i="3"/>
  <c r="N68" i="3"/>
  <c r="M68" i="3"/>
  <c r="L68" i="3"/>
  <c r="K68" i="3"/>
  <c r="J68" i="3"/>
  <c r="I68" i="3"/>
  <c r="H68" i="3"/>
  <c r="G68" i="3"/>
  <c r="F68" i="3"/>
  <c r="E68" i="3"/>
  <c r="D68" i="3"/>
  <c r="C68" i="3" s="1"/>
  <c r="BD67" i="3"/>
  <c r="BC67" i="3"/>
  <c r="BB67" i="3"/>
  <c r="BA67" i="3"/>
  <c r="AY67" i="3"/>
  <c r="AX67" i="3"/>
  <c r="AW67" i="3"/>
  <c r="AV67" i="3"/>
  <c r="AU67" i="3"/>
  <c r="AS67" i="3"/>
  <c r="AR67" i="3"/>
  <c r="AQ67" i="3"/>
  <c r="AP67" i="3"/>
  <c r="AO67" i="3"/>
  <c r="AM67" i="3"/>
  <c r="AL67" i="3"/>
  <c r="AK67" i="3"/>
  <c r="AJ67" i="3"/>
  <c r="AI67" i="3"/>
  <c r="AG67" i="3"/>
  <c r="AF67" i="3"/>
  <c r="AE67" i="3"/>
  <c r="AD67" i="3"/>
  <c r="AC67" i="3"/>
  <c r="AA67" i="3"/>
  <c r="Z67" i="3"/>
  <c r="Y67" i="3"/>
  <c r="X67" i="3"/>
  <c r="W67" i="3"/>
  <c r="V67" i="3"/>
  <c r="U67" i="3"/>
  <c r="S67" i="3"/>
  <c r="R67" i="3"/>
  <c r="Q67" i="3"/>
  <c r="P67" i="3"/>
  <c r="O67" i="3"/>
  <c r="N67" i="3"/>
  <c r="M67" i="3"/>
  <c r="L67" i="3"/>
  <c r="K67" i="3"/>
  <c r="J67" i="3"/>
  <c r="I67" i="3"/>
  <c r="H67" i="3"/>
  <c r="G67" i="3"/>
  <c r="F67" i="3"/>
  <c r="E67" i="3"/>
  <c r="D67" i="3"/>
  <c r="C67" i="3" s="1"/>
  <c r="BD66" i="3"/>
  <c r="BC66" i="3"/>
  <c r="BB66" i="3"/>
  <c r="BA66" i="3"/>
  <c r="AY66" i="3"/>
  <c r="AX66" i="3"/>
  <c r="AW66" i="3"/>
  <c r="AV66" i="3"/>
  <c r="AU66" i="3"/>
  <c r="AS66" i="3"/>
  <c r="AR66" i="3"/>
  <c r="AQ66" i="3"/>
  <c r="AP66" i="3"/>
  <c r="AO66" i="3"/>
  <c r="AM66" i="3"/>
  <c r="AL66" i="3"/>
  <c r="AK66" i="3"/>
  <c r="AJ66" i="3"/>
  <c r="AI66" i="3"/>
  <c r="AG66" i="3"/>
  <c r="AF66" i="3"/>
  <c r="AE66" i="3"/>
  <c r="AD66" i="3"/>
  <c r="AC66" i="3"/>
  <c r="AA66" i="3"/>
  <c r="Z66" i="3"/>
  <c r="Y66" i="3"/>
  <c r="X66" i="3"/>
  <c r="W66" i="3"/>
  <c r="V66" i="3"/>
  <c r="U66" i="3"/>
  <c r="S66" i="3"/>
  <c r="R66" i="3"/>
  <c r="Q66" i="3"/>
  <c r="P66" i="3"/>
  <c r="O66" i="3"/>
  <c r="N66" i="3"/>
  <c r="M66" i="3"/>
  <c r="L66" i="3"/>
  <c r="K66" i="3"/>
  <c r="J66" i="3"/>
  <c r="I66" i="3"/>
  <c r="H66" i="3"/>
  <c r="G66" i="3"/>
  <c r="F66" i="3"/>
  <c r="E66" i="3"/>
  <c r="D66" i="3"/>
  <c r="BD65" i="3"/>
  <c r="BC65" i="3"/>
  <c r="BB65" i="3"/>
  <c r="BA65" i="3"/>
  <c r="AY65" i="3"/>
  <c r="AX65" i="3"/>
  <c r="AW65" i="3"/>
  <c r="AV65" i="3"/>
  <c r="AU65" i="3"/>
  <c r="AS65" i="3"/>
  <c r="AR65" i="3"/>
  <c r="AQ65" i="3"/>
  <c r="AP65" i="3"/>
  <c r="AO65" i="3"/>
  <c r="AM65" i="3"/>
  <c r="AL65" i="3"/>
  <c r="AK65" i="3"/>
  <c r="AJ65" i="3"/>
  <c r="AI65" i="3"/>
  <c r="AG65" i="3"/>
  <c r="AF65" i="3"/>
  <c r="AE65" i="3"/>
  <c r="AD65" i="3"/>
  <c r="AC65" i="3"/>
  <c r="AA65" i="3"/>
  <c r="Z65" i="3"/>
  <c r="Y65" i="3"/>
  <c r="X65" i="3"/>
  <c r="W65" i="3"/>
  <c r="V65" i="3"/>
  <c r="U65" i="3"/>
  <c r="S65" i="3"/>
  <c r="R65" i="3"/>
  <c r="Q65" i="3"/>
  <c r="P65" i="3"/>
  <c r="O65" i="3"/>
  <c r="N65" i="3"/>
  <c r="M65" i="3"/>
  <c r="L65" i="3"/>
  <c r="K65" i="3"/>
  <c r="J65" i="3"/>
  <c r="I65" i="3"/>
  <c r="H65" i="3"/>
  <c r="G65" i="3"/>
  <c r="F65" i="3"/>
  <c r="E65" i="3"/>
  <c r="D65" i="3"/>
  <c r="B65" i="3" s="1"/>
  <c r="BD64" i="3"/>
  <c r="BC64" i="3"/>
  <c r="BB64" i="3"/>
  <c r="BA64" i="3"/>
  <c r="AY64" i="3"/>
  <c r="AX64" i="3"/>
  <c r="AW64" i="3"/>
  <c r="AV64" i="3"/>
  <c r="AU64" i="3"/>
  <c r="AS64" i="3"/>
  <c r="AR64" i="3"/>
  <c r="AQ64" i="3"/>
  <c r="AP64" i="3"/>
  <c r="AO64" i="3"/>
  <c r="AM64" i="3"/>
  <c r="AL64" i="3"/>
  <c r="AK64" i="3"/>
  <c r="AJ64" i="3"/>
  <c r="AI64" i="3"/>
  <c r="AG64" i="3"/>
  <c r="AF64" i="3"/>
  <c r="AE64" i="3"/>
  <c r="AD64" i="3"/>
  <c r="AC64" i="3"/>
  <c r="AA64" i="3"/>
  <c r="Z64" i="3"/>
  <c r="Y64" i="3"/>
  <c r="X64" i="3"/>
  <c r="W64" i="3"/>
  <c r="V64" i="3"/>
  <c r="U64" i="3"/>
  <c r="S64" i="3"/>
  <c r="R64" i="3"/>
  <c r="Q64" i="3"/>
  <c r="P64" i="3"/>
  <c r="O64" i="3"/>
  <c r="N64" i="3"/>
  <c r="M64" i="3"/>
  <c r="L64" i="3"/>
  <c r="K64" i="3"/>
  <c r="J64" i="3"/>
  <c r="I64" i="3"/>
  <c r="H64" i="3"/>
  <c r="G64" i="3"/>
  <c r="F64" i="3"/>
  <c r="E64" i="3"/>
  <c r="D64" i="3"/>
  <c r="C64" i="3" s="1"/>
  <c r="BD63" i="3"/>
  <c r="BC63" i="3"/>
  <c r="BB63" i="3"/>
  <c r="BA63" i="3"/>
  <c r="AY63" i="3"/>
  <c r="AX63" i="3"/>
  <c r="AW63" i="3"/>
  <c r="AV63" i="3"/>
  <c r="AU63" i="3"/>
  <c r="AS63" i="3"/>
  <c r="AR63" i="3"/>
  <c r="AQ63" i="3"/>
  <c r="AP63" i="3"/>
  <c r="AO63" i="3"/>
  <c r="AM63" i="3"/>
  <c r="AL63" i="3"/>
  <c r="AK63" i="3"/>
  <c r="AJ63" i="3"/>
  <c r="AI63" i="3"/>
  <c r="AG63" i="3"/>
  <c r="AF63" i="3"/>
  <c r="AE63" i="3"/>
  <c r="AD63" i="3"/>
  <c r="AC63" i="3"/>
  <c r="AA63" i="3"/>
  <c r="Z63" i="3"/>
  <c r="Y63" i="3"/>
  <c r="X63" i="3"/>
  <c r="W63" i="3"/>
  <c r="V63" i="3"/>
  <c r="U63" i="3"/>
  <c r="S63" i="3"/>
  <c r="R63" i="3"/>
  <c r="Q63" i="3"/>
  <c r="P63" i="3"/>
  <c r="O63" i="3"/>
  <c r="N63" i="3"/>
  <c r="M63" i="3"/>
  <c r="L63" i="3"/>
  <c r="K63" i="3"/>
  <c r="J63" i="3"/>
  <c r="I63" i="3"/>
  <c r="H63" i="3"/>
  <c r="G63" i="3"/>
  <c r="F63" i="3"/>
  <c r="E63" i="3"/>
  <c r="D63" i="3"/>
  <c r="C63" i="3" s="1"/>
  <c r="BD62" i="3"/>
  <c r="BC62" i="3"/>
  <c r="BB62" i="3"/>
  <c r="BA62" i="3"/>
  <c r="AY62" i="3"/>
  <c r="AX62" i="3"/>
  <c r="AW62" i="3"/>
  <c r="AV62" i="3"/>
  <c r="AU62" i="3"/>
  <c r="AS62" i="3"/>
  <c r="AR62" i="3"/>
  <c r="AQ62" i="3"/>
  <c r="AP62" i="3"/>
  <c r="AO62" i="3"/>
  <c r="AM62" i="3"/>
  <c r="AL62" i="3"/>
  <c r="AK62" i="3"/>
  <c r="AJ62" i="3"/>
  <c r="AI62" i="3"/>
  <c r="AG62" i="3"/>
  <c r="AF62" i="3"/>
  <c r="AE62" i="3"/>
  <c r="AD62" i="3"/>
  <c r="AC62" i="3"/>
  <c r="AA62" i="3"/>
  <c r="Z62" i="3"/>
  <c r="Y62" i="3"/>
  <c r="X62" i="3"/>
  <c r="W62" i="3"/>
  <c r="V62" i="3"/>
  <c r="U62" i="3"/>
  <c r="S62" i="3"/>
  <c r="R62" i="3"/>
  <c r="Q62" i="3"/>
  <c r="P62" i="3"/>
  <c r="O62" i="3"/>
  <c r="N62" i="3"/>
  <c r="M62" i="3"/>
  <c r="L62" i="3"/>
  <c r="K62" i="3"/>
  <c r="J62" i="3"/>
  <c r="I62" i="3"/>
  <c r="H62" i="3"/>
  <c r="G62" i="3"/>
  <c r="F62" i="3"/>
  <c r="E62" i="3"/>
  <c r="D62" i="3"/>
  <c r="BD61" i="3"/>
  <c r="BC61" i="3"/>
  <c r="BB61" i="3"/>
  <c r="BA61" i="3"/>
  <c r="AY61" i="3"/>
  <c r="AX61" i="3"/>
  <c r="AW61" i="3"/>
  <c r="AV61" i="3"/>
  <c r="AU61" i="3"/>
  <c r="AS61" i="3"/>
  <c r="AR61" i="3"/>
  <c r="AQ61" i="3"/>
  <c r="AP61" i="3"/>
  <c r="AO61" i="3"/>
  <c r="AM61" i="3"/>
  <c r="AL61" i="3"/>
  <c r="AK61" i="3"/>
  <c r="AJ61" i="3"/>
  <c r="AI61" i="3"/>
  <c r="AG61" i="3"/>
  <c r="AF61" i="3"/>
  <c r="AE61" i="3"/>
  <c r="AD61" i="3"/>
  <c r="AC61" i="3"/>
  <c r="AA61" i="3"/>
  <c r="Z61" i="3"/>
  <c r="Y61" i="3"/>
  <c r="X61" i="3"/>
  <c r="W61" i="3"/>
  <c r="V61" i="3"/>
  <c r="U61" i="3"/>
  <c r="S61" i="3"/>
  <c r="R61" i="3"/>
  <c r="Q61" i="3"/>
  <c r="P61" i="3"/>
  <c r="O61" i="3"/>
  <c r="N61" i="3"/>
  <c r="M61" i="3"/>
  <c r="L61" i="3"/>
  <c r="K61" i="3"/>
  <c r="J61" i="3"/>
  <c r="I61" i="3"/>
  <c r="H61" i="3"/>
  <c r="G61" i="3"/>
  <c r="F61" i="3"/>
  <c r="E61" i="3"/>
  <c r="D61" i="3"/>
  <c r="C61" i="3" s="1"/>
  <c r="A61" i="3"/>
  <c r="BD60" i="3"/>
  <c r="BC60" i="3"/>
  <c r="BB60" i="3"/>
  <c r="BA60" i="3"/>
  <c r="AY60" i="3"/>
  <c r="AX60" i="3"/>
  <c r="AW60" i="3"/>
  <c r="AV60" i="3"/>
  <c r="AU60" i="3"/>
  <c r="AS60" i="3"/>
  <c r="AR60" i="3"/>
  <c r="AQ60" i="3"/>
  <c r="AP60" i="3"/>
  <c r="AO60" i="3"/>
  <c r="AM60" i="3"/>
  <c r="AL60" i="3"/>
  <c r="AK60" i="3"/>
  <c r="AJ60" i="3"/>
  <c r="AI60" i="3"/>
  <c r="AG60" i="3"/>
  <c r="AF60" i="3"/>
  <c r="AE60" i="3"/>
  <c r="AD60" i="3"/>
  <c r="AC60" i="3"/>
  <c r="AA60" i="3"/>
  <c r="Z60" i="3"/>
  <c r="Y60" i="3"/>
  <c r="X60" i="3"/>
  <c r="W60" i="3"/>
  <c r="V60" i="3"/>
  <c r="U60" i="3"/>
  <c r="S60" i="3"/>
  <c r="R60" i="3"/>
  <c r="Q60" i="3"/>
  <c r="P60" i="3"/>
  <c r="O60" i="3"/>
  <c r="N60" i="3"/>
  <c r="M60" i="3"/>
  <c r="L60" i="3"/>
  <c r="K60" i="3"/>
  <c r="J60" i="3"/>
  <c r="I60" i="3"/>
  <c r="H60" i="3"/>
  <c r="G60" i="3"/>
  <c r="F60" i="3"/>
  <c r="E60" i="3"/>
  <c r="D60" i="3"/>
  <c r="C60" i="3" s="1"/>
  <c r="BD59" i="3"/>
  <c r="BC59" i="3"/>
  <c r="BB59" i="3"/>
  <c r="BA59" i="3"/>
  <c r="AY59" i="3"/>
  <c r="AX59" i="3"/>
  <c r="AW59" i="3"/>
  <c r="AV59" i="3"/>
  <c r="AU59" i="3"/>
  <c r="AS59" i="3"/>
  <c r="AR59" i="3"/>
  <c r="AQ59" i="3"/>
  <c r="AP59" i="3"/>
  <c r="AO59" i="3"/>
  <c r="AM59" i="3"/>
  <c r="AL59" i="3"/>
  <c r="AK59" i="3"/>
  <c r="AJ59" i="3"/>
  <c r="AI59" i="3"/>
  <c r="AG59" i="3"/>
  <c r="AF59" i="3"/>
  <c r="AE59" i="3"/>
  <c r="AD59" i="3"/>
  <c r="AC59" i="3"/>
  <c r="AA59" i="3"/>
  <c r="Z59" i="3"/>
  <c r="Y59" i="3"/>
  <c r="X59" i="3"/>
  <c r="W59" i="3"/>
  <c r="V59" i="3"/>
  <c r="U59" i="3"/>
  <c r="S59" i="3"/>
  <c r="R59" i="3"/>
  <c r="Q59" i="3"/>
  <c r="P59" i="3"/>
  <c r="O59" i="3"/>
  <c r="N59" i="3"/>
  <c r="M59" i="3"/>
  <c r="L59" i="3"/>
  <c r="K59" i="3"/>
  <c r="J59" i="3"/>
  <c r="I59" i="3"/>
  <c r="H59" i="3"/>
  <c r="G59" i="3"/>
  <c r="F59" i="3"/>
  <c r="E59" i="3"/>
  <c r="D59" i="3"/>
  <c r="C59" i="3" s="1"/>
  <c r="BD58" i="3"/>
  <c r="BC58" i="3"/>
  <c r="BB58" i="3"/>
  <c r="BA58" i="3"/>
  <c r="AY58" i="3"/>
  <c r="AX58" i="3"/>
  <c r="AW58" i="3"/>
  <c r="AV58" i="3"/>
  <c r="AU58" i="3"/>
  <c r="AS58" i="3"/>
  <c r="AR58" i="3"/>
  <c r="AQ58" i="3"/>
  <c r="AP58" i="3"/>
  <c r="AO58" i="3"/>
  <c r="AM58" i="3"/>
  <c r="AL58" i="3"/>
  <c r="AK58" i="3"/>
  <c r="AJ58" i="3"/>
  <c r="AI58" i="3"/>
  <c r="AG58" i="3"/>
  <c r="AF58" i="3"/>
  <c r="AE58" i="3"/>
  <c r="AD58" i="3"/>
  <c r="AC58" i="3"/>
  <c r="AA58" i="3"/>
  <c r="Z58" i="3"/>
  <c r="Y58" i="3"/>
  <c r="X58" i="3"/>
  <c r="W58" i="3"/>
  <c r="V58" i="3"/>
  <c r="U58" i="3"/>
  <c r="S58" i="3"/>
  <c r="R58" i="3"/>
  <c r="Q58" i="3"/>
  <c r="P58" i="3"/>
  <c r="O58" i="3"/>
  <c r="N58" i="3"/>
  <c r="M58" i="3"/>
  <c r="L58" i="3"/>
  <c r="K58" i="3"/>
  <c r="J58" i="3"/>
  <c r="I58" i="3"/>
  <c r="H58" i="3"/>
  <c r="G58" i="3"/>
  <c r="F58" i="3"/>
  <c r="E58" i="3"/>
  <c r="D58" i="3"/>
  <c r="BD57" i="3"/>
  <c r="BC57" i="3"/>
  <c r="BB57" i="3"/>
  <c r="BA57" i="3"/>
  <c r="AY57" i="3"/>
  <c r="AX57" i="3"/>
  <c r="AW57" i="3"/>
  <c r="AV57" i="3"/>
  <c r="AU57" i="3"/>
  <c r="AS57" i="3"/>
  <c r="AR57" i="3"/>
  <c r="AQ57" i="3"/>
  <c r="AP57" i="3"/>
  <c r="AO57" i="3"/>
  <c r="AM57" i="3"/>
  <c r="AL57" i="3"/>
  <c r="AK57" i="3"/>
  <c r="AJ57" i="3"/>
  <c r="AI57" i="3"/>
  <c r="AG57" i="3"/>
  <c r="AF57" i="3"/>
  <c r="AE57" i="3"/>
  <c r="AD57" i="3"/>
  <c r="AC57" i="3"/>
  <c r="AA57" i="3"/>
  <c r="Z57" i="3"/>
  <c r="Y57" i="3"/>
  <c r="X57" i="3"/>
  <c r="W57" i="3"/>
  <c r="V57" i="3"/>
  <c r="U57" i="3"/>
  <c r="S57" i="3"/>
  <c r="R57" i="3"/>
  <c r="Q57" i="3"/>
  <c r="P57" i="3"/>
  <c r="O57" i="3"/>
  <c r="N57" i="3"/>
  <c r="M57" i="3"/>
  <c r="L57" i="3"/>
  <c r="K57" i="3"/>
  <c r="J57" i="3"/>
  <c r="I57" i="3"/>
  <c r="H57" i="3"/>
  <c r="G57" i="3"/>
  <c r="F57" i="3"/>
  <c r="E57" i="3"/>
  <c r="D57" i="3"/>
  <c r="B57" i="3" s="1"/>
  <c r="BD56" i="3"/>
  <c r="BC56" i="3"/>
  <c r="BB56" i="3"/>
  <c r="BA56" i="3"/>
  <c r="AY56" i="3"/>
  <c r="AX56" i="3"/>
  <c r="AW56" i="3"/>
  <c r="AV56" i="3"/>
  <c r="AU56" i="3"/>
  <c r="AS56" i="3"/>
  <c r="AR56" i="3"/>
  <c r="AQ56" i="3"/>
  <c r="AP56" i="3"/>
  <c r="AO56" i="3"/>
  <c r="AM56" i="3"/>
  <c r="AL56" i="3"/>
  <c r="AK56" i="3"/>
  <c r="AJ56" i="3"/>
  <c r="AI56" i="3"/>
  <c r="AG56" i="3"/>
  <c r="AF56" i="3"/>
  <c r="AE56" i="3"/>
  <c r="AD56" i="3"/>
  <c r="AC56" i="3"/>
  <c r="AA56" i="3"/>
  <c r="Z56" i="3"/>
  <c r="Y56" i="3"/>
  <c r="X56" i="3"/>
  <c r="W56" i="3"/>
  <c r="V56" i="3"/>
  <c r="U56" i="3"/>
  <c r="S56" i="3"/>
  <c r="R56" i="3"/>
  <c r="Q56" i="3"/>
  <c r="P56" i="3"/>
  <c r="O56" i="3"/>
  <c r="N56" i="3"/>
  <c r="M56" i="3"/>
  <c r="L56" i="3"/>
  <c r="K56" i="3"/>
  <c r="J56" i="3"/>
  <c r="I56" i="3"/>
  <c r="H56" i="3"/>
  <c r="G56" i="3"/>
  <c r="F56" i="3"/>
  <c r="E56" i="3"/>
  <c r="D56" i="3"/>
  <c r="C56" i="3" s="1"/>
  <c r="BD55" i="3"/>
  <c r="BC55" i="3"/>
  <c r="BB55" i="3"/>
  <c r="BA55" i="3"/>
  <c r="AY55" i="3"/>
  <c r="AX55" i="3"/>
  <c r="AW55" i="3"/>
  <c r="AV55" i="3"/>
  <c r="AU55" i="3"/>
  <c r="AS55" i="3"/>
  <c r="AR55" i="3"/>
  <c r="AQ55" i="3"/>
  <c r="AP55" i="3"/>
  <c r="AO55" i="3"/>
  <c r="AM55" i="3"/>
  <c r="AL55" i="3"/>
  <c r="AK55" i="3"/>
  <c r="AJ55" i="3"/>
  <c r="AI55" i="3"/>
  <c r="AG55" i="3"/>
  <c r="AF55" i="3"/>
  <c r="AE55" i="3"/>
  <c r="AD55" i="3"/>
  <c r="AC55" i="3"/>
  <c r="AA55" i="3"/>
  <c r="Z55" i="3"/>
  <c r="Y55" i="3"/>
  <c r="X55" i="3"/>
  <c r="W55" i="3"/>
  <c r="V55" i="3"/>
  <c r="U55" i="3"/>
  <c r="S55" i="3"/>
  <c r="R55" i="3"/>
  <c r="Q55" i="3"/>
  <c r="P55" i="3"/>
  <c r="O55" i="3"/>
  <c r="N55" i="3"/>
  <c r="M55" i="3"/>
  <c r="L55" i="3"/>
  <c r="K55" i="3"/>
  <c r="J55" i="3"/>
  <c r="I55" i="3"/>
  <c r="H55" i="3"/>
  <c r="G55" i="3"/>
  <c r="F55" i="3"/>
  <c r="E55" i="3"/>
  <c r="D55" i="3"/>
  <c r="C55" i="3" s="1"/>
  <c r="A55" i="3"/>
  <c r="BD54" i="3"/>
  <c r="BC54" i="3"/>
  <c r="BB54" i="3"/>
  <c r="BA54" i="3"/>
  <c r="AY54" i="3"/>
  <c r="AX54" i="3"/>
  <c r="AW54" i="3"/>
  <c r="AV54" i="3"/>
  <c r="AU54" i="3"/>
  <c r="AS54" i="3"/>
  <c r="AR54" i="3"/>
  <c r="AQ54" i="3"/>
  <c r="AP54" i="3"/>
  <c r="AO54" i="3"/>
  <c r="AM54" i="3"/>
  <c r="AL54" i="3"/>
  <c r="AK54" i="3"/>
  <c r="AJ54" i="3"/>
  <c r="AI54" i="3"/>
  <c r="AG54" i="3"/>
  <c r="AF54" i="3"/>
  <c r="AE54" i="3"/>
  <c r="AD54" i="3"/>
  <c r="AC54" i="3"/>
  <c r="AA54" i="3"/>
  <c r="Z54" i="3"/>
  <c r="Y54" i="3"/>
  <c r="X54" i="3"/>
  <c r="W54" i="3"/>
  <c r="V54" i="3"/>
  <c r="U54" i="3"/>
  <c r="S54" i="3"/>
  <c r="R54" i="3"/>
  <c r="Q54" i="3"/>
  <c r="P54" i="3"/>
  <c r="O54" i="3"/>
  <c r="N54" i="3"/>
  <c r="M54" i="3"/>
  <c r="L54" i="3"/>
  <c r="K54" i="3"/>
  <c r="J54" i="3"/>
  <c r="I54" i="3"/>
  <c r="H54" i="3"/>
  <c r="G54" i="3"/>
  <c r="F54" i="3"/>
  <c r="E54" i="3"/>
  <c r="D54" i="3"/>
  <c r="C54" i="3" s="1"/>
  <c r="BD53" i="3"/>
  <c r="BC53" i="3"/>
  <c r="BB53" i="3"/>
  <c r="BA53" i="3"/>
  <c r="AY53" i="3"/>
  <c r="AX53" i="3"/>
  <c r="AW53" i="3"/>
  <c r="AV53" i="3"/>
  <c r="AU53" i="3"/>
  <c r="AS53" i="3"/>
  <c r="AR53" i="3"/>
  <c r="AQ53" i="3"/>
  <c r="AP53" i="3"/>
  <c r="AO53" i="3"/>
  <c r="AM53" i="3"/>
  <c r="AL53" i="3"/>
  <c r="AK53" i="3"/>
  <c r="AJ53" i="3"/>
  <c r="AI53" i="3"/>
  <c r="AG53" i="3"/>
  <c r="AF53" i="3"/>
  <c r="AE53" i="3"/>
  <c r="AD53" i="3"/>
  <c r="AC53" i="3"/>
  <c r="AA53" i="3"/>
  <c r="Z53" i="3"/>
  <c r="Y53" i="3"/>
  <c r="X53" i="3"/>
  <c r="W53" i="3"/>
  <c r="V53" i="3"/>
  <c r="U53" i="3"/>
  <c r="S53" i="3"/>
  <c r="R53" i="3"/>
  <c r="Q53" i="3"/>
  <c r="P53" i="3"/>
  <c r="O53" i="3"/>
  <c r="N53" i="3"/>
  <c r="M53" i="3"/>
  <c r="L53" i="3"/>
  <c r="K53" i="3"/>
  <c r="J53" i="3"/>
  <c r="I53" i="3"/>
  <c r="H53" i="3"/>
  <c r="G53" i="3"/>
  <c r="F53" i="3"/>
  <c r="E53" i="3"/>
  <c r="D53" i="3"/>
  <c r="C53" i="3" s="1"/>
  <c r="BD52" i="3"/>
  <c r="BC52" i="3"/>
  <c r="BB52" i="3"/>
  <c r="BA52" i="3"/>
  <c r="AY52" i="3"/>
  <c r="AX52" i="3"/>
  <c r="AW52" i="3"/>
  <c r="AV52" i="3"/>
  <c r="AU52" i="3"/>
  <c r="AS52" i="3"/>
  <c r="AR52" i="3"/>
  <c r="AQ52" i="3"/>
  <c r="AP52" i="3"/>
  <c r="AO52" i="3"/>
  <c r="AM52" i="3"/>
  <c r="AL52" i="3"/>
  <c r="AK52" i="3"/>
  <c r="AJ52" i="3"/>
  <c r="AI52" i="3"/>
  <c r="AG52" i="3"/>
  <c r="AF52" i="3"/>
  <c r="AE52" i="3"/>
  <c r="AD52" i="3"/>
  <c r="AC52" i="3"/>
  <c r="AA52" i="3"/>
  <c r="Z52" i="3"/>
  <c r="Y52" i="3"/>
  <c r="X52" i="3"/>
  <c r="W52" i="3"/>
  <c r="V52" i="3"/>
  <c r="U52" i="3"/>
  <c r="S52" i="3"/>
  <c r="R52" i="3"/>
  <c r="Q52" i="3"/>
  <c r="P52" i="3"/>
  <c r="O52" i="3"/>
  <c r="N52" i="3"/>
  <c r="M52" i="3"/>
  <c r="L52" i="3"/>
  <c r="K52" i="3"/>
  <c r="J52" i="3"/>
  <c r="I52" i="3"/>
  <c r="H52" i="3"/>
  <c r="G52" i="3"/>
  <c r="F52" i="3"/>
  <c r="E52" i="3"/>
  <c r="D52" i="3"/>
  <c r="C52" i="3" s="1"/>
  <c r="BD51" i="3"/>
  <c r="BC51" i="3"/>
  <c r="BB51" i="3"/>
  <c r="BA51" i="3"/>
  <c r="AY51" i="3"/>
  <c r="AX51" i="3"/>
  <c r="AW51" i="3"/>
  <c r="AV51" i="3"/>
  <c r="AU51" i="3"/>
  <c r="AS51" i="3"/>
  <c r="AR51" i="3"/>
  <c r="AQ51" i="3"/>
  <c r="AP51" i="3"/>
  <c r="AO51" i="3"/>
  <c r="AM51" i="3"/>
  <c r="AL51" i="3"/>
  <c r="AK51" i="3"/>
  <c r="AJ51" i="3"/>
  <c r="AI51" i="3"/>
  <c r="AG51" i="3"/>
  <c r="AF51" i="3"/>
  <c r="AE51" i="3"/>
  <c r="AD51" i="3"/>
  <c r="AC51" i="3"/>
  <c r="AA51" i="3"/>
  <c r="Z51" i="3"/>
  <c r="Y51" i="3"/>
  <c r="X51" i="3"/>
  <c r="W51" i="3"/>
  <c r="V51" i="3"/>
  <c r="U51" i="3"/>
  <c r="S51" i="3"/>
  <c r="R51" i="3"/>
  <c r="Q51" i="3"/>
  <c r="P51" i="3"/>
  <c r="O51" i="3"/>
  <c r="N51" i="3"/>
  <c r="M51" i="3"/>
  <c r="L51" i="3"/>
  <c r="K51" i="3"/>
  <c r="J51" i="3"/>
  <c r="I51" i="3"/>
  <c r="H51" i="3"/>
  <c r="G51" i="3"/>
  <c r="F51" i="3"/>
  <c r="E51" i="3"/>
  <c r="D51" i="3"/>
  <c r="A51" i="3" s="1"/>
  <c r="BD50" i="3"/>
  <c r="BC50" i="3"/>
  <c r="BB50" i="3"/>
  <c r="BA50" i="3"/>
  <c r="AY50" i="3"/>
  <c r="AX50" i="3"/>
  <c r="AW50" i="3"/>
  <c r="AV50" i="3"/>
  <c r="AU50" i="3"/>
  <c r="AS50" i="3"/>
  <c r="AR50" i="3"/>
  <c r="AQ50" i="3"/>
  <c r="AP50" i="3"/>
  <c r="AO50" i="3"/>
  <c r="AM50" i="3"/>
  <c r="AL50" i="3"/>
  <c r="AK50" i="3"/>
  <c r="AJ50" i="3"/>
  <c r="AI50" i="3"/>
  <c r="AG50" i="3"/>
  <c r="AF50" i="3"/>
  <c r="AE50" i="3"/>
  <c r="AD50" i="3"/>
  <c r="AC50" i="3"/>
  <c r="AA50" i="3"/>
  <c r="Z50" i="3"/>
  <c r="Y50" i="3"/>
  <c r="X50" i="3"/>
  <c r="W50" i="3"/>
  <c r="V50" i="3"/>
  <c r="U50" i="3"/>
  <c r="S50" i="3"/>
  <c r="R50" i="3"/>
  <c r="Q50" i="3"/>
  <c r="P50" i="3"/>
  <c r="O50" i="3"/>
  <c r="N50" i="3"/>
  <c r="M50" i="3"/>
  <c r="L50" i="3"/>
  <c r="K50" i="3"/>
  <c r="J50" i="3"/>
  <c r="I50" i="3"/>
  <c r="H50" i="3"/>
  <c r="G50" i="3"/>
  <c r="F50" i="3"/>
  <c r="E50" i="3"/>
  <c r="D50" i="3"/>
  <c r="C50" i="3" s="1"/>
  <c r="BD49" i="3"/>
  <c r="BC49" i="3"/>
  <c r="BB49" i="3"/>
  <c r="BA49" i="3"/>
  <c r="AY49" i="3"/>
  <c r="AX49" i="3"/>
  <c r="AW49" i="3"/>
  <c r="AV49" i="3"/>
  <c r="AU49" i="3"/>
  <c r="AS49" i="3"/>
  <c r="AR49" i="3"/>
  <c r="AQ49" i="3"/>
  <c r="AP49" i="3"/>
  <c r="AO49" i="3"/>
  <c r="AM49" i="3"/>
  <c r="AL49" i="3"/>
  <c r="AK49" i="3"/>
  <c r="AJ49" i="3"/>
  <c r="AI49" i="3"/>
  <c r="AG49" i="3"/>
  <c r="AF49" i="3"/>
  <c r="AE49" i="3"/>
  <c r="AD49" i="3"/>
  <c r="AC49" i="3"/>
  <c r="AA49" i="3"/>
  <c r="Z49" i="3"/>
  <c r="Y49" i="3"/>
  <c r="X49" i="3"/>
  <c r="W49" i="3"/>
  <c r="V49" i="3"/>
  <c r="U49" i="3"/>
  <c r="S49" i="3"/>
  <c r="R49" i="3"/>
  <c r="Q49" i="3"/>
  <c r="P49" i="3"/>
  <c r="O49" i="3"/>
  <c r="N49" i="3"/>
  <c r="M49" i="3"/>
  <c r="L49" i="3"/>
  <c r="K49" i="3"/>
  <c r="J49" i="3"/>
  <c r="I49" i="3"/>
  <c r="H49" i="3"/>
  <c r="G49" i="3"/>
  <c r="F49" i="3"/>
  <c r="E49" i="3"/>
  <c r="D49" i="3"/>
  <c r="B49" i="3" s="1"/>
  <c r="BD48" i="3"/>
  <c r="BC48" i="3"/>
  <c r="BB48" i="3"/>
  <c r="BA48" i="3"/>
  <c r="AY48" i="3"/>
  <c r="AX48" i="3"/>
  <c r="AW48" i="3"/>
  <c r="AV48" i="3"/>
  <c r="AU48" i="3"/>
  <c r="AS48" i="3"/>
  <c r="AR48" i="3"/>
  <c r="AQ48" i="3"/>
  <c r="AP48" i="3"/>
  <c r="AO48" i="3"/>
  <c r="AM48" i="3"/>
  <c r="AL48" i="3"/>
  <c r="AK48" i="3"/>
  <c r="AJ48" i="3"/>
  <c r="AI48" i="3"/>
  <c r="AG48" i="3"/>
  <c r="AF48" i="3"/>
  <c r="AE48" i="3"/>
  <c r="AD48" i="3"/>
  <c r="AC48" i="3"/>
  <c r="AA48" i="3"/>
  <c r="Z48" i="3"/>
  <c r="Y48" i="3"/>
  <c r="X48" i="3"/>
  <c r="W48" i="3"/>
  <c r="V48" i="3"/>
  <c r="U48" i="3"/>
  <c r="S48" i="3"/>
  <c r="R48" i="3"/>
  <c r="Q48" i="3"/>
  <c r="P48" i="3"/>
  <c r="O48" i="3"/>
  <c r="N48" i="3"/>
  <c r="M48" i="3"/>
  <c r="L48" i="3"/>
  <c r="K48" i="3"/>
  <c r="J48" i="3"/>
  <c r="I48" i="3"/>
  <c r="H48" i="3"/>
  <c r="G48" i="3"/>
  <c r="F48" i="3"/>
  <c r="E48" i="3"/>
  <c r="D48" i="3"/>
  <c r="C48" i="3" s="1"/>
  <c r="BD47" i="3"/>
  <c r="BC47" i="3"/>
  <c r="BB47" i="3"/>
  <c r="BA47" i="3"/>
  <c r="AY47" i="3"/>
  <c r="AX47" i="3"/>
  <c r="AW47" i="3"/>
  <c r="AV47" i="3"/>
  <c r="AU47" i="3"/>
  <c r="AS47" i="3"/>
  <c r="AR47" i="3"/>
  <c r="AQ47" i="3"/>
  <c r="AP47" i="3"/>
  <c r="AO47" i="3"/>
  <c r="AM47" i="3"/>
  <c r="AL47" i="3"/>
  <c r="AK47" i="3"/>
  <c r="AJ47" i="3"/>
  <c r="AI47" i="3"/>
  <c r="AG47" i="3"/>
  <c r="AF47" i="3"/>
  <c r="AE47" i="3"/>
  <c r="AD47" i="3"/>
  <c r="AC47" i="3"/>
  <c r="AA47" i="3"/>
  <c r="Z47" i="3"/>
  <c r="Y47" i="3"/>
  <c r="X47" i="3"/>
  <c r="W47" i="3"/>
  <c r="V47" i="3"/>
  <c r="U47" i="3"/>
  <c r="S47" i="3"/>
  <c r="R47" i="3"/>
  <c r="Q47" i="3"/>
  <c r="P47" i="3"/>
  <c r="O47" i="3"/>
  <c r="N47" i="3"/>
  <c r="M47" i="3"/>
  <c r="L47" i="3"/>
  <c r="K47" i="3"/>
  <c r="J47" i="3"/>
  <c r="I47" i="3"/>
  <c r="H47" i="3"/>
  <c r="G47" i="3"/>
  <c r="F47" i="3"/>
  <c r="E47" i="3"/>
  <c r="D47" i="3"/>
  <c r="C47" i="3" s="1"/>
  <c r="BD46" i="3"/>
  <c r="BC46" i="3"/>
  <c r="BB46" i="3"/>
  <c r="BA46" i="3"/>
  <c r="AY46" i="3"/>
  <c r="AX46" i="3"/>
  <c r="AW46" i="3"/>
  <c r="AV46" i="3"/>
  <c r="AU46" i="3"/>
  <c r="AS46" i="3"/>
  <c r="AR46" i="3"/>
  <c r="AQ46" i="3"/>
  <c r="AP46" i="3"/>
  <c r="AO46" i="3"/>
  <c r="AM46" i="3"/>
  <c r="AL46" i="3"/>
  <c r="AK46" i="3"/>
  <c r="AJ46" i="3"/>
  <c r="AI46" i="3"/>
  <c r="AG46" i="3"/>
  <c r="AF46" i="3"/>
  <c r="AE46" i="3"/>
  <c r="AD46" i="3"/>
  <c r="AC46" i="3"/>
  <c r="AA46" i="3"/>
  <c r="Z46" i="3"/>
  <c r="Y46" i="3"/>
  <c r="X46" i="3"/>
  <c r="W46" i="3"/>
  <c r="V46" i="3"/>
  <c r="U46" i="3"/>
  <c r="S46" i="3"/>
  <c r="R46" i="3"/>
  <c r="Q46" i="3"/>
  <c r="P46" i="3"/>
  <c r="O46" i="3"/>
  <c r="N46" i="3"/>
  <c r="M46" i="3"/>
  <c r="L46" i="3"/>
  <c r="K46" i="3"/>
  <c r="J46" i="3"/>
  <c r="I46" i="3"/>
  <c r="H46" i="3"/>
  <c r="G46" i="3"/>
  <c r="F46" i="3"/>
  <c r="E46" i="3"/>
  <c r="D46" i="3"/>
  <c r="C46" i="3" s="1"/>
  <c r="BD45" i="3"/>
  <c r="BC45" i="3"/>
  <c r="BB45" i="3"/>
  <c r="BA45" i="3"/>
  <c r="AY45" i="3"/>
  <c r="AX45" i="3"/>
  <c r="AW45" i="3"/>
  <c r="AV45" i="3"/>
  <c r="AU45" i="3"/>
  <c r="AS45" i="3"/>
  <c r="AR45" i="3"/>
  <c r="AQ45" i="3"/>
  <c r="AP45" i="3"/>
  <c r="AO45" i="3"/>
  <c r="AM45" i="3"/>
  <c r="AL45" i="3"/>
  <c r="AK45" i="3"/>
  <c r="AJ45" i="3"/>
  <c r="AI45" i="3"/>
  <c r="AG45" i="3"/>
  <c r="AF45" i="3"/>
  <c r="AE45" i="3"/>
  <c r="AD45" i="3"/>
  <c r="AC45" i="3"/>
  <c r="AA45" i="3"/>
  <c r="Z45" i="3"/>
  <c r="Y45" i="3"/>
  <c r="X45" i="3"/>
  <c r="W45" i="3"/>
  <c r="V45" i="3"/>
  <c r="U45" i="3"/>
  <c r="S45" i="3"/>
  <c r="R45" i="3"/>
  <c r="Q45" i="3"/>
  <c r="P45" i="3"/>
  <c r="O45" i="3"/>
  <c r="N45" i="3"/>
  <c r="M45" i="3"/>
  <c r="L45" i="3"/>
  <c r="K45" i="3"/>
  <c r="J45" i="3"/>
  <c r="I45" i="3"/>
  <c r="H45" i="3"/>
  <c r="G45" i="3"/>
  <c r="F45" i="3"/>
  <c r="E45" i="3"/>
  <c r="D45" i="3"/>
  <c r="C45" i="3" s="1"/>
  <c r="A45" i="3"/>
  <c r="BD44" i="3"/>
  <c r="BC44" i="3"/>
  <c r="BB44" i="3"/>
  <c r="BA44" i="3"/>
  <c r="AY44" i="3"/>
  <c r="AX44" i="3"/>
  <c r="AW44" i="3"/>
  <c r="AV44" i="3"/>
  <c r="AU44" i="3"/>
  <c r="AS44" i="3"/>
  <c r="AR44" i="3"/>
  <c r="AQ44" i="3"/>
  <c r="AP44" i="3"/>
  <c r="AO44" i="3"/>
  <c r="AM44" i="3"/>
  <c r="AL44" i="3"/>
  <c r="AK44" i="3"/>
  <c r="AJ44" i="3"/>
  <c r="AI44" i="3"/>
  <c r="AG44" i="3"/>
  <c r="AF44" i="3"/>
  <c r="AE44" i="3"/>
  <c r="AD44" i="3"/>
  <c r="AC44" i="3"/>
  <c r="AA44" i="3"/>
  <c r="Z44" i="3"/>
  <c r="Y44" i="3"/>
  <c r="X44" i="3"/>
  <c r="W44" i="3"/>
  <c r="V44" i="3"/>
  <c r="U44" i="3"/>
  <c r="S44" i="3"/>
  <c r="R44" i="3"/>
  <c r="Q44" i="3"/>
  <c r="P44" i="3"/>
  <c r="O44" i="3"/>
  <c r="N44" i="3"/>
  <c r="M44" i="3"/>
  <c r="L44" i="3"/>
  <c r="K44" i="3"/>
  <c r="J44" i="3"/>
  <c r="I44" i="3"/>
  <c r="H44" i="3"/>
  <c r="G44" i="3"/>
  <c r="F44" i="3"/>
  <c r="E44" i="3"/>
  <c r="D44" i="3"/>
  <c r="C44" i="3" s="1"/>
  <c r="A44" i="3"/>
  <c r="BD43" i="3"/>
  <c r="BC43" i="3"/>
  <c r="BB43" i="3"/>
  <c r="BA43" i="3"/>
  <c r="AY43" i="3"/>
  <c r="AX43" i="3"/>
  <c r="AW43" i="3"/>
  <c r="AV43" i="3"/>
  <c r="AU43" i="3"/>
  <c r="AS43" i="3"/>
  <c r="AR43" i="3"/>
  <c r="AQ43" i="3"/>
  <c r="AP43" i="3"/>
  <c r="AO43" i="3"/>
  <c r="AM43" i="3"/>
  <c r="AL43" i="3"/>
  <c r="AK43" i="3"/>
  <c r="AJ43" i="3"/>
  <c r="AI43" i="3"/>
  <c r="AG43" i="3"/>
  <c r="AF43" i="3"/>
  <c r="AE43" i="3"/>
  <c r="AD43" i="3"/>
  <c r="AC43" i="3"/>
  <c r="AA43" i="3"/>
  <c r="Z43" i="3"/>
  <c r="Y43" i="3"/>
  <c r="X43" i="3"/>
  <c r="W43" i="3"/>
  <c r="V43" i="3"/>
  <c r="U43" i="3"/>
  <c r="S43" i="3"/>
  <c r="R43" i="3"/>
  <c r="Q43" i="3"/>
  <c r="P43" i="3"/>
  <c r="O43" i="3"/>
  <c r="N43" i="3"/>
  <c r="M43" i="3"/>
  <c r="L43" i="3"/>
  <c r="K43" i="3"/>
  <c r="J43" i="3"/>
  <c r="I43" i="3"/>
  <c r="H43" i="3"/>
  <c r="G43" i="3"/>
  <c r="F43" i="3"/>
  <c r="E43" i="3"/>
  <c r="D43" i="3"/>
  <c r="C43" i="3" s="1"/>
  <c r="BD42" i="3"/>
  <c r="BC42" i="3"/>
  <c r="BB42" i="3"/>
  <c r="BA42" i="3"/>
  <c r="AY42" i="3"/>
  <c r="AX42" i="3"/>
  <c r="AW42" i="3"/>
  <c r="AV42" i="3"/>
  <c r="AU42" i="3"/>
  <c r="AS42" i="3"/>
  <c r="AR42" i="3"/>
  <c r="AQ42" i="3"/>
  <c r="AP42" i="3"/>
  <c r="AO42" i="3"/>
  <c r="AM42" i="3"/>
  <c r="AL42" i="3"/>
  <c r="AK42" i="3"/>
  <c r="AJ42" i="3"/>
  <c r="AI42" i="3"/>
  <c r="AG42" i="3"/>
  <c r="AF42" i="3"/>
  <c r="AE42" i="3"/>
  <c r="AD42" i="3"/>
  <c r="AC42" i="3"/>
  <c r="AA42" i="3"/>
  <c r="Z42" i="3"/>
  <c r="Y42" i="3"/>
  <c r="X42" i="3"/>
  <c r="W42" i="3"/>
  <c r="V42" i="3"/>
  <c r="U42" i="3"/>
  <c r="S42" i="3"/>
  <c r="R42" i="3"/>
  <c r="Q42" i="3"/>
  <c r="P42" i="3"/>
  <c r="O42" i="3"/>
  <c r="N42" i="3"/>
  <c r="M42" i="3"/>
  <c r="L42" i="3"/>
  <c r="K42" i="3"/>
  <c r="J42" i="3"/>
  <c r="I42" i="3"/>
  <c r="H42" i="3"/>
  <c r="G42" i="3"/>
  <c r="F42" i="3"/>
  <c r="E42" i="3"/>
  <c r="D42" i="3"/>
  <c r="A42" i="3" s="1"/>
  <c r="C42" i="3"/>
  <c r="B42" i="3"/>
  <c r="BD41" i="3"/>
  <c r="BC41" i="3"/>
  <c r="BB41" i="3"/>
  <c r="BA41" i="3"/>
  <c r="AY41" i="3"/>
  <c r="AX41" i="3"/>
  <c r="AW41" i="3"/>
  <c r="AV41" i="3"/>
  <c r="AU41" i="3"/>
  <c r="AS41" i="3"/>
  <c r="AR41" i="3"/>
  <c r="AQ41" i="3"/>
  <c r="AP41" i="3"/>
  <c r="AO41" i="3"/>
  <c r="AM41" i="3"/>
  <c r="AL41" i="3"/>
  <c r="AK41" i="3"/>
  <c r="AJ41" i="3"/>
  <c r="AI41" i="3"/>
  <c r="AG41" i="3"/>
  <c r="AF41" i="3"/>
  <c r="AE41" i="3"/>
  <c r="AD41" i="3"/>
  <c r="AC41" i="3"/>
  <c r="AA41" i="3"/>
  <c r="Z41" i="3"/>
  <c r="Y41" i="3"/>
  <c r="X41" i="3"/>
  <c r="W41" i="3"/>
  <c r="V41" i="3"/>
  <c r="U41" i="3"/>
  <c r="S41" i="3"/>
  <c r="R41" i="3"/>
  <c r="Q41" i="3"/>
  <c r="P41" i="3"/>
  <c r="O41" i="3"/>
  <c r="N41" i="3"/>
  <c r="M41" i="3"/>
  <c r="L41" i="3"/>
  <c r="K41" i="3"/>
  <c r="J41" i="3"/>
  <c r="I41" i="3"/>
  <c r="H41" i="3"/>
  <c r="G41" i="3"/>
  <c r="F41" i="3"/>
  <c r="E41" i="3"/>
  <c r="D41" i="3"/>
  <c r="C41" i="3" s="1"/>
  <c r="BD40" i="3"/>
  <c r="BC40" i="3"/>
  <c r="BB40" i="3"/>
  <c r="BA40" i="3"/>
  <c r="AY40" i="3"/>
  <c r="AX40" i="3"/>
  <c r="AW40" i="3"/>
  <c r="AV40" i="3"/>
  <c r="AU40" i="3"/>
  <c r="AS40" i="3"/>
  <c r="AR40" i="3"/>
  <c r="AQ40" i="3"/>
  <c r="AP40" i="3"/>
  <c r="AO40" i="3"/>
  <c r="AM40" i="3"/>
  <c r="AL40" i="3"/>
  <c r="AK40" i="3"/>
  <c r="AJ40" i="3"/>
  <c r="AI40" i="3"/>
  <c r="AG40" i="3"/>
  <c r="AF40" i="3"/>
  <c r="AE40" i="3"/>
  <c r="AD40" i="3"/>
  <c r="AC40" i="3"/>
  <c r="AA40" i="3"/>
  <c r="Z40" i="3"/>
  <c r="Y40" i="3"/>
  <c r="X40" i="3"/>
  <c r="W40" i="3"/>
  <c r="V40" i="3"/>
  <c r="U40" i="3"/>
  <c r="S40" i="3"/>
  <c r="R40" i="3"/>
  <c r="Q40" i="3"/>
  <c r="P40" i="3"/>
  <c r="O40" i="3"/>
  <c r="N40" i="3"/>
  <c r="M40" i="3"/>
  <c r="L40" i="3"/>
  <c r="K40" i="3"/>
  <c r="J40" i="3"/>
  <c r="I40" i="3"/>
  <c r="H40" i="3"/>
  <c r="G40" i="3"/>
  <c r="F40" i="3"/>
  <c r="E40" i="3"/>
  <c r="D40" i="3"/>
  <c r="C40" i="3" s="1"/>
  <c r="BD39" i="3"/>
  <c r="BC39" i="3"/>
  <c r="BB39" i="3"/>
  <c r="BA39" i="3"/>
  <c r="AY39" i="3"/>
  <c r="AX39" i="3"/>
  <c r="AW39" i="3"/>
  <c r="AV39" i="3"/>
  <c r="AU39" i="3"/>
  <c r="AS39" i="3"/>
  <c r="AR39" i="3"/>
  <c r="AQ39" i="3"/>
  <c r="AP39" i="3"/>
  <c r="AO39" i="3"/>
  <c r="AM39" i="3"/>
  <c r="AL39" i="3"/>
  <c r="AK39" i="3"/>
  <c r="AJ39" i="3"/>
  <c r="AI39" i="3"/>
  <c r="AG39" i="3"/>
  <c r="AF39" i="3"/>
  <c r="AE39" i="3"/>
  <c r="AD39" i="3"/>
  <c r="AC39" i="3"/>
  <c r="AA39" i="3"/>
  <c r="Z39" i="3"/>
  <c r="Y39" i="3"/>
  <c r="X39" i="3"/>
  <c r="W39" i="3"/>
  <c r="V39" i="3"/>
  <c r="U39" i="3"/>
  <c r="S39" i="3"/>
  <c r="R39" i="3"/>
  <c r="Q39" i="3"/>
  <c r="P39" i="3"/>
  <c r="O39" i="3"/>
  <c r="N39" i="3"/>
  <c r="M39" i="3"/>
  <c r="L39" i="3"/>
  <c r="K39" i="3"/>
  <c r="J39" i="3"/>
  <c r="I39" i="3"/>
  <c r="H39" i="3"/>
  <c r="G39" i="3"/>
  <c r="F39" i="3"/>
  <c r="E39" i="3"/>
  <c r="D39" i="3"/>
  <c r="C39" i="3" s="1"/>
  <c r="BD38" i="3"/>
  <c r="BC38" i="3"/>
  <c r="BB38" i="3"/>
  <c r="BA38" i="3"/>
  <c r="AY38" i="3"/>
  <c r="AX38" i="3"/>
  <c r="AW38" i="3"/>
  <c r="AV38" i="3"/>
  <c r="AU38" i="3"/>
  <c r="AS38" i="3"/>
  <c r="AR38" i="3"/>
  <c r="AQ38" i="3"/>
  <c r="AP38" i="3"/>
  <c r="AO38" i="3"/>
  <c r="AM38" i="3"/>
  <c r="AL38" i="3"/>
  <c r="AK38" i="3"/>
  <c r="AJ38" i="3"/>
  <c r="AI38" i="3"/>
  <c r="AG38" i="3"/>
  <c r="AF38" i="3"/>
  <c r="AE38" i="3"/>
  <c r="AD38" i="3"/>
  <c r="AC38" i="3"/>
  <c r="AA38" i="3"/>
  <c r="Z38" i="3"/>
  <c r="Y38" i="3"/>
  <c r="X38" i="3"/>
  <c r="W38" i="3"/>
  <c r="V38" i="3"/>
  <c r="U38" i="3"/>
  <c r="S38" i="3"/>
  <c r="R38" i="3"/>
  <c r="Q38" i="3"/>
  <c r="P38" i="3"/>
  <c r="O38" i="3"/>
  <c r="N38" i="3"/>
  <c r="M38" i="3"/>
  <c r="L38" i="3"/>
  <c r="K38" i="3"/>
  <c r="J38" i="3"/>
  <c r="I38" i="3"/>
  <c r="H38" i="3"/>
  <c r="G38" i="3"/>
  <c r="F38" i="3"/>
  <c r="E38" i="3"/>
  <c r="D38" i="3"/>
  <c r="C38" i="3" s="1"/>
  <c r="BD37" i="3"/>
  <c r="BC37" i="3"/>
  <c r="BB37" i="3"/>
  <c r="BA37" i="3"/>
  <c r="AY37" i="3"/>
  <c r="AX37" i="3"/>
  <c r="AW37" i="3"/>
  <c r="AV37" i="3"/>
  <c r="AU37" i="3"/>
  <c r="AS37" i="3"/>
  <c r="AR37" i="3"/>
  <c r="AQ37" i="3"/>
  <c r="AP37" i="3"/>
  <c r="AO37" i="3"/>
  <c r="AM37" i="3"/>
  <c r="AL37" i="3"/>
  <c r="AK37" i="3"/>
  <c r="AJ37" i="3"/>
  <c r="AI37" i="3"/>
  <c r="AG37" i="3"/>
  <c r="AF37" i="3"/>
  <c r="AE37" i="3"/>
  <c r="AD37" i="3"/>
  <c r="AC37" i="3"/>
  <c r="AA37" i="3"/>
  <c r="Z37" i="3"/>
  <c r="Y37" i="3"/>
  <c r="X37" i="3"/>
  <c r="W37" i="3"/>
  <c r="V37" i="3"/>
  <c r="U37" i="3"/>
  <c r="S37" i="3"/>
  <c r="R37" i="3"/>
  <c r="Q37" i="3"/>
  <c r="P37" i="3"/>
  <c r="O37" i="3"/>
  <c r="N37" i="3"/>
  <c r="M37" i="3"/>
  <c r="L37" i="3"/>
  <c r="K37" i="3"/>
  <c r="J37" i="3"/>
  <c r="I37" i="3"/>
  <c r="H37" i="3"/>
  <c r="G37" i="3"/>
  <c r="F37" i="3"/>
  <c r="E37" i="3"/>
  <c r="D37" i="3"/>
  <c r="C37" i="3" s="1"/>
  <c r="B37" i="3"/>
  <c r="BD36" i="3"/>
  <c r="BC36" i="3"/>
  <c r="BB36" i="3"/>
  <c r="BA36" i="3"/>
  <c r="AY36" i="3"/>
  <c r="AX36" i="3"/>
  <c r="AW36" i="3"/>
  <c r="AV36" i="3"/>
  <c r="AU36" i="3"/>
  <c r="AS36" i="3"/>
  <c r="AR36" i="3"/>
  <c r="AQ36" i="3"/>
  <c r="AP36" i="3"/>
  <c r="AO36" i="3"/>
  <c r="AM36" i="3"/>
  <c r="AL36" i="3"/>
  <c r="AK36" i="3"/>
  <c r="AJ36" i="3"/>
  <c r="AI36" i="3"/>
  <c r="AG36" i="3"/>
  <c r="AF36" i="3"/>
  <c r="AE36" i="3"/>
  <c r="AD36" i="3"/>
  <c r="AC36" i="3"/>
  <c r="AA36" i="3"/>
  <c r="Z36" i="3"/>
  <c r="Y36" i="3"/>
  <c r="X36" i="3"/>
  <c r="W36" i="3"/>
  <c r="V36" i="3"/>
  <c r="U36" i="3"/>
  <c r="S36" i="3"/>
  <c r="R36" i="3"/>
  <c r="Q36" i="3"/>
  <c r="P36" i="3"/>
  <c r="O36" i="3"/>
  <c r="N36" i="3"/>
  <c r="M36" i="3"/>
  <c r="L36" i="3"/>
  <c r="K36" i="3"/>
  <c r="J36" i="3"/>
  <c r="I36" i="3"/>
  <c r="H36" i="3"/>
  <c r="G36" i="3"/>
  <c r="F36" i="3"/>
  <c r="E36" i="3"/>
  <c r="D36" i="3"/>
  <c r="C36" i="3" s="1"/>
  <c r="BD35" i="3"/>
  <c r="BC35" i="3"/>
  <c r="BB35" i="3"/>
  <c r="BA35" i="3"/>
  <c r="AY35" i="3"/>
  <c r="AX35" i="3"/>
  <c r="AW35" i="3"/>
  <c r="AV35" i="3"/>
  <c r="AU35" i="3"/>
  <c r="AS35" i="3"/>
  <c r="AR35" i="3"/>
  <c r="AQ35" i="3"/>
  <c r="AP35" i="3"/>
  <c r="AO35" i="3"/>
  <c r="AM35" i="3"/>
  <c r="AL35" i="3"/>
  <c r="AK35" i="3"/>
  <c r="AJ35" i="3"/>
  <c r="AI35" i="3"/>
  <c r="AG35" i="3"/>
  <c r="AF35" i="3"/>
  <c r="AE35" i="3"/>
  <c r="AD35" i="3"/>
  <c r="AC35" i="3"/>
  <c r="AA35" i="3"/>
  <c r="Z35" i="3"/>
  <c r="Y35" i="3"/>
  <c r="X35" i="3"/>
  <c r="W35" i="3"/>
  <c r="V35" i="3"/>
  <c r="U35" i="3"/>
  <c r="S35" i="3"/>
  <c r="R35" i="3"/>
  <c r="Q35" i="3"/>
  <c r="P35" i="3"/>
  <c r="O35" i="3"/>
  <c r="N35" i="3"/>
  <c r="M35" i="3"/>
  <c r="L35" i="3"/>
  <c r="K35" i="3"/>
  <c r="J35" i="3"/>
  <c r="I35" i="3"/>
  <c r="H35" i="3"/>
  <c r="G35" i="3"/>
  <c r="F35" i="3"/>
  <c r="E35" i="3"/>
  <c r="D35" i="3"/>
  <c r="BD34" i="3"/>
  <c r="BC34" i="3"/>
  <c r="BB34" i="3"/>
  <c r="BA34" i="3"/>
  <c r="AY34" i="3"/>
  <c r="AX34" i="3"/>
  <c r="AW34" i="3"/>
  <c r="AV34" i="3"/>
  <c r="AU34" i="3"/>
  <c r="AS34" i="3"/>
  <c r="AR34" i="3"/>
  <c r="AQ34" i="3"/>
  <c r="AP34" i="3"/>
  <c r="AO34" i="3"/>
  <c r="AM34" i="3"/>
  <c r="AL34" i="3"/>
  <c r="AK34" i="3"/>
  <c r="AJ34" i="3"/>
  <c r="AI34" i="3"/>
  <c r="AG34" i="3"/>
  <c r="AF34" i="3"/>
  <c r="AE34" i="3"/>
  <c r="AD34" i="3"/>
  <c r="AC34" i="3"/>
  <c r="AA34" i="3"/>
  <c r="Z34" i="3"/>
  <c r="Y34" i="3"/>
  <c r="X34" i="3"/>
  <c r="W34" i="3"/>
  <c r="V34" i="3"/>
  <c r="U34" i="3"/>
  <c r="S34" i="3"/>
  <c r="R34" i="3"/>
  <c r="Q34" i="3"/>
  <c r="P34" i="3"/>
  <c r="O34" i="3"/>
  <c r="N34" i="3"/>
  <c r="M34" i="3"/>
  <c r="L34" i="3"/>
  <c r="K34" i="3"/>
  <c r="J34" i="3"/>
  <c r="I34" i="3"/>
  <c r="H34" i="3"/>
  <c r="G34" i="3"/>
  <c r="F34" i="3"/>
  <c r="E34" i="3"/>
  <c r="D34" i="3"/>
  <c r="A34" i="3" s="1"/>
  <c r="C34" i="3"/>
  <c r="BD33" i="3"/>
  <c r="BC33" i="3"/>
  <c r="BB33" i="3"/>
  <c r="BA33" i="3"/>
  <c r="AY33" i="3"/>
  <c r="AX33" i="3"/>
  <c r="AW33" i="3"/>
  <c r="AV33" i="3"/>
  <c r="AU33" i="3"/>
  <c r="AS33" i="3"/>
  <c r="AR33" i="3"/>
  <c r="AQ33" i="3"/>
  <c r="AP33" i="3"/>
  <c r="AO33" i="3"/>
  <c r="AM33" i="3"/>
  <c r="AL33" i="3"/>
  <c r="AK33" i="3"/>
  <c r="AJ33" i="3"/>
  <c r="AI33" i="3"/>
  <c r="AG33" i="3"/>
  <c r="AF33" i="3"/>
  <c r="AE33" i="3"/>
  <c r="AD33" i="3"/>
  <c r="AC33" i="3"/>
  <c r="AA33" i="3"/>
  <c r="Z33" i="3"/>
  <c r="Y33" i="3"/>
  <c r="X33" i="3"/>
  <c r="W33" i="3"/>
  <c r="V33" i="3"/>
  <c r="U33" i="3"/>
  <c r="S33" i="3"/>
  <c r="R33" i="3"/>
  <c r="Q33" i="3"/>
  <c r="P33" i="3"/>
  <c r="O33" i="3"/>
  <c r="N33" i="3"/>
  <c r="M33" i="3"/>
  <c r="L33" i="3"/>
  <c r="K33" i="3"/>
  <c r="J33" i="3"/>
  <c r="I33" i="3"/>
  <c r="H33" i="3"/>
  <c r="G33" i="3"/>
  <c r="F33" i="3"/>
  <c r="E33" i="3"/>
  <c r="D33" i="3"/>
  <c r="C33" i="3" s="1"/>
  <c r="BD32" i="3"/>
  <c r="BC32" i="3"/>
  <c r="BB32" i="3"/>
  <c r="BA32" i="3"/>
  <c r="AY32" i="3"/>
  <c r="AX32" i="3"/>
  <c r="AW32" i="3"/>
  <c r="AV32" i="3"/>
  <c r="AU32" i="3"/>
  <c r="AS32" i="3"/>
  <c r="AR32" i="3"/>
  <c r="AQ32" i="3"/>
  <c r="AP32" i="3"/>
  <c r="AO32" i="3"/>
  <c r="AM32" i="3"/>
  <c r="AL32" i="3"/>
  <c r="AK32" i="3"/>
  <c r="AJ32" i="3"/>
  <c r="AI32" i="3"/>
  <c r="AG32" i="3"/>
  <c r="AF32" i="3"/>
  <c r="AE32" i="3"/>
  <c r="AD32" i="3"/>
  <c r="AC32" i="3"/>
  <c r="AA32" i="3"/>
  <c r="Z32" i="3"/>
  <c r="Y32" i="3"/>
  <c r="X32" i="3"/>
  <c r="W32" i="3"/>
  <c r="V32" i="3"/>
  <c r="U32" i="3"/>
  <c r="S32" i="3"/>
  <c r="R32" i="3"/>
  <c r="Q32" i="3"/>
  <c r="P32" i="3"/>
  <c r="O32" i="3"/>
  <c r="N32" i="3"/>
  <c r="M32" i="3"/>
  <c r="L32" i="3"/>
  <c r="K32" i="3"/>
  <c r="J32" i="3"/>
  <c r="I32" i="3"/>
  <c r="H32" i="3"/>
  <c r="G32" i="3"/>
  <c r="F32" i="3"/>
  <c r="E32" i="3"/>
  <c r="D32" i="3"/>
  <c r="C32" i="3" s="1"/>
  <c r="BD31" i="3"/>
  <c r="BC31" i="3"/>
  <c r="BB31" i="3"/>
  <c r="BA31" i="3"/>
  <c r="AY31" i="3"/>
  <c r="AX31" i="3"/>
  <c r="AW31" i="3"/>
  <c r="AV31" i="3"/>
  <c r="AU31" i="3"/>
  <c r="AS31" i="3"/>
  <c r="AR31" i="3"/>
  <c r="AQ31" i="3"/>
  <c r="AP31" i="3"/>
  <c r="AO31" i="3"/>
  <c r="AM31" i="3"/>
  <c r="AL31" i="3"/>
  <c r="AK31" i="3"/>
  <c r="AJ31" i="3"/>
  <c r="AI31" i="3"/>
  <c r="AG31" i="3"/>
  <c r="AF31" i="3"/>
  <c r="AE31" i="3"/>
  <c r="AD31" i="3"/>
  <c r="AC31" i="3"/>
  <c r="AA31" i="3"/>
  <c r="Z31" i="3"/>
  <c r="Y31" i="3"/>
  <c r="X31" i="3"/>
  <c r="W31" i="3"/>
  <c r="V31" i="3"/>
  <c r="U31" i="3"/>
  <c r="S31" i="3"/>
  <c r="R31" i="3"/>
  <c r="Q31" i="3"/>
  <c r="P31" i="3"/>
  <c r="O31" i="3"/>
  <c r="N31" i="3"/>
  <c r="M31" i="3"/>
  <c r="L31" i="3"/>
  <c r="K31" i="3"/>
  <c r="J31" i="3"/>
  <c r="I31" i="3"/>
  <c r="H31" i="3"/>
  <c r="G31" i="3"/>
  <c r="F31" i="3"/>
  <c r="E31" i="3"/>
  <c r="D31" i="3"/>
  <c r="BD30" i="3"/>
  <c r="AY30" i="3"/>
  <c r="AX30" i="3"/>
  <c r="AS30" i="3"/>
  <c r="AR30" i="3"/>
  <c r="AM30" i="3"/>
  <c r="AL30" i="3"/>
  <c r="AG30" i="3"/>
  <c r="AF30" i="3"/>
  <c r="AA30" i="3"/>
  <c r="Z30" i="3"/>
  <c r="Y30" i="3"/>
  <c r="X30" i="3"/>
  <c r="W30" i="3"/>
  <c r="V30" i="3"/>
  <c r="U30" i="3"/>
  <c r="S30" i="3"/>
  <c r="R30" i="3"/>
  <c r="Q30" i="3"/>
  <c r="P30" i="3"/>
  <c r="O30" i="3"/>
  <c r="N30" i="3"/>
  <c r="M30" i="3"/>
  <c r="L30" i="3"/>
  <c r="K30" i="3"/>
  <c r="J30" i="3"/>
  <c r="I30" i="3"/>
  <c r="H30" i="3"/>
  <c r="G30" i="3"/>
  <c r="F30" i="3"/>
  <c r="E30" i="3"/>
  <c r="D30" i="3"/>
  <c r="A30" i="3" s="1"/>
  <c r="C30" i="3"/>
  <c r="BD29" i="3"/>
  <c r="AY29" i="3"/>
  <c r="AX29" i="3"/>
  <c r="AS29" i="3"/>
  <c r="AR29" i="3"/>
  <c r="AM29" i="3"/>
  <c r="AL29" i="3"/>
  <c r="AG29" i="3"/>
  <c r="AF29" i="3"/>
  <c r="AA29" i="3"/>
  <c r="Z29" i="3"/>
  <c r="Y29" i="3"/>
  <c r="X29" i="3"/>
  <c r="W29" i="3"/>
  <c r="V29" i="3"/>
  <c r="U29" i="3"/>
  <c r="S29" i="3"/>
  <c r="R29" i="3"/>
  <c r="Q29" i="3"/>
  <c r="P29" i="3"/>
  <c r="O29" i="3"/>
  <c r="N29" i="3"/>
  <c r="M29" i="3"/>
  <c r="L29" i="3"/>
  <c r="K29" i="3"/>
  <c r="J29" i="3"/>
  <c r="I29" i="3"/>
  <c r="H29" i="3"/>
  <c r="G29" i="3"/>
  <c r="F29" i="3"/>
  <c r="E29" i="3"/>
  <c r="D29" i="3"/>
  <c r="C29" i="3" s="1"/>
  <c r="BD28" i="3"/>
  <c r="AY28" i="3"/>
  <c r="AX28" i="3"/>
  <c r="AS28" i="3"/>
  <c r="AR28" i="3"/>
  <c r="AM28" i="3"/>
  <c r="AL28" i="3"/>
  <c r="AG28" i="3"/>
  <c r="AF28" i="3"/>
  <c r="AA28" i="3"/>
  <c r="Z28" i="3"/>
  <c r="Y28" i="3"/>
  <c r="X28" i="3"/>
  <c r="W28" i="3"/>
  <c r="V28" i="3"/>
  <c r="U28" i="3"/>
  <c r="S28" i="3"/>
  <c r="R28" i="3"/>
  <c r="Q28" i="3"/>
  <c r="P28" i="3"/>
  <c r="O28" i="3"/>
  <c r="N28" i="3"/>
  <c r="M28" i="3"/>
  <c r="L28" i="3"/>
  <c r="K28" i="3"/>
  <c r="J28" i="3"/>
  <c r="I28" i="3"/>
  <c r="H28" i="3"/>
  <c r="G28" i="3"/>
  <c r="F28" i="3"/>
  <c r="E28" i="3"/>
  <c r="D28" i="3"/>
  <c r="C28" i="3" s="1"/>
  <c r="BD27" i="3"/>
  <c r="BC27" i="3"/>
  <c r="BB27" i="3"/>
  <c r="AY27" i="3"/>
  <c r="AX27" i="3"/>
  <c r="AS27" i="3"/>
  <c r="AR27" i="3"/>
  <c r="AM27" i="3"/>
  <c r="AL27" i="3"/>
  <c r="AG27" i="3"/>
  <c r="AF27" i="3"/>
  <c r="AA27" i="3"/>
  <c r="Z27" i="3"/>
  <c r="Y27" i="3"/>
  <c r="X27" i="3"/>
  <c r="W27" i="3"/>
  <c r="V27" i="3"/>
  <c r="U27" i="3"/>
  <c r="S27" i="3"/>
  <c r="R27" i="3"/>
  <c r="Q27" i="3"/>
  <c r="P27" i="3"/>
  <c r="O27" i="3"/>
  <c r="N27" i="3"/>
  <c r="M27" i="3"/>
  <c r="L27" i="3"/>
  <c r="K27" i="3"/>
  <c r="J27" i="3"/>
  <c r="I27" i="3"/>
  <c r="H27" i="3"/>
  <c r="G27" i="3"/>
  <c r="F27" i="3"/>
  <c r="E27" i="3"/>
  <c r="D27" i="3"/>
  <c r="BD26" i="3"/>
  <c r="BC26" i="3"/>
  <c r="BB26" i="3"/>
  <c r="AY26" i="3"/>
  <c r="AX26" i="3"/>
  <c r="AS26" i="3"/>
  <c r="AR26" i="3"/>
  <c r="AM26" i="3"/>
  <c r="AL26" i="3"/>
  <c r="AG26" i="3"/>
  <c r="AF26" i="3"/>
  <c r="AA26" i="3"/>
  <c r="Z26" i="3"/>
  <c r="Y26" i="3"/>
  <c r="X26" i="3"/>
  <c r="W26" i="3"/>
  <c r="V26" i="3"/>
  <c r="U26" i="3"/>
  <c r="S26" i="3"/>
  <c r="R26" i="3"/>
  <c r="Q26" i="3"/>
  <c r="P26" i="3"/>
  <c r="O26" i="3"/>
  <c r="N26" i="3"/>
  <c r="M26" i="3"/>
  <c r="L26" i="3"/>
  <c r="K26" i="3"/>
  <c r="J26" i="3"/>
  <c r="I26" i="3"/>
  <c r="H26" i="3"/>
  <c r="G26" i="3"/>
  <c r="F26" i="3"/>
  <c r="E26" i="3"/>
  <c r="D26" i="3"/>
  <c r="A26" i="3" s="1"/>
  <c r="BD25" i="3"/>
  <c r="BC25" i="3"/>
  <c r="BB25" i="3"/>
  <c r="AY25" i="3"/>
  <c r="AX25" i="3"/>
  <c r="AS25" i="3"/>
  <c r="AR25" i="3"/>
  <c r="AM25" i="3"/>
  <c r="AL25" i="3"/>
  <c r="AG25" i="3"/>
  <c r="AF25" i="3"/>
  <c r="AA25" i="3"/>
  <c r="Z25" i="3"/>
  <c r="Y25" i="3"/>
  <c r="X25" i="3"/>
  <c r="W25" i="3"/>
  <c r="V25" i="3"/>
  <c r="U25" i="3"/>
  <c r="S25" i="3"/>
  <c r="R25" i="3"/>
  <c r="Q25" i="3"/>
  <c r="P25" i="3"/>
  <c r="O25" i="3"/>
  <c r="N25" i="3"/>
  <c r="M25" i="3"/>
  <c r="L25" i="3"/>
  <c r="K25" i="3"/>
  <c r="J25" i="3"/>
  <c r="I25" i="3"/>
  <c r="H25" i="3"/>
  <c r="G25" i="3"/>
  <c r="F25" i="3"/>
  <c r="E25" i="3"/>
  <c r="D25" i="3"/>
  <c r="C25" i="3" s="1"/>
  <c r="A25" i="3"/>
  <c r="BD24" i="3"/>
  <c r="BC24" i="3"/>
  <c r="BB24" i="3"/>
  <c r="AY24" i="3"/>
  <c r="AX24" i="3"/>
  <c r="AS24" i="3"/>
  <c r="AR24" i="3"/>
  <c r="AM24" i="3"/>
  <c r="AL24" i="3"/>
  <c r="AG24" i="3"/>
  <c r="AF24" i="3"/>
  <c r="AA24" i="3"/>
  <c r="Z24" i="3"/>
  <c r="Y24" i="3"/>
  <c r="X24" i="3"/>
  <c r="W24" i="3"/>
  <c r="V24" i="3"/>
  <c r="U24" i="3"/>
  <c r="S24" i="3"/>
  <c r="R24" i="3"/>
  <c r="Q24" i="3"/>
  <c r="P24" i="3"/>
  <c r="O24" i="3"/>
  <c r="N24" i="3"/>
  <c r="M24" i="3"/>
  <c r="L24" i="3"/>
  <c r="K24" i="3"/>
  <c r="J24" i="3"/>
  <c r="I24" i="3"/>
  <c r="H24" i="3"/>
  <c r="G24" i="3"/>
  <c r="F24" i="3"/>
  <c r="E24" i="3"/>
  <c r="D24" i="3"/>
  <c r="C24" i="3" s="1"/>
  <c r="BD23" i="3"/>
  <c r="BC23" i="3"/>
  <c r="BB23" i="3"/>
  <c r="AY23" i="3"/>
  <c r="AX23" i="3"/>
  <c r="AS23" i="3"/>
  <c r="AR23" i="3"/>
  <c r="AM23" i="3"/>
  <c r="AL23" i="3"/>
  <c r="AG23" i="3"/>
  <c r="AF23" i="3"/>
  <c r="AA23" i="3"/>
  <c r="Z23" i="3"/>
  <c r="Y23" i="3"/>
  <c r="X23" i="3"/>
  <c r="W23" i="3"/>
  <c r="V23" i="3"/>
  <c r="U23" i="3"/>
  <c r="S23" i="3"/>
  <c r="R23" i="3"/>
  <c r="Q23" i="3"/>
  <c r="P23" i="3"/>
  <c r="O23" i="3"/>
  <c r="N23" i="3"/>
  <c r="M23" i="3"/>
  <c r="L23" i="3"/>
  <c r="K23" i="3"/>
  <c r="J23" i="3"/>
  <c r="I23" i="3"/>
  <c r="H23" i="3"/>
  <c r="G23" i="3"/>
  <c r="F23" i="3"/>
  <c r="E23" i="3"/>
  <c r="D23" i="3"/>
  <c r="BD22" i="3"/>
  <c r="BC22" i="3"/>
  <c r="BB22" i="3"/>
  <c r="AY22" i="3"/>
  <c r="AX22" i="3"/>
  <c r="AS22" i="3"/>
  <c r="AR22" i="3"/>
  <c r="AM22" i="3"/>
  <c r="AL22" i="3"/>
  <c r="AG22" i="3"/>
  <c r="AF22" i="3"/>
  <c r="AA22" i="3"/>
  <c r="Z22" i="3"/>
  <c r="Y22" i="3"/>
  <c r="X22" i="3"/>
  <c r="W22" i="3"/>
  <c r="V22" i="3"/>
  <c r="U22" i="3"/>
  <c r="S22" i="3"/>
  <c r="R22" i="3"/>
  <c r="Q22" i="3"/>
  <c r="P22" i="3"/>
  <c r="O22" i="3"/>
  <c r="N22" i="3"/>
  <c r="M22" i="3"/>
  <c r="L22" i="3"/>
  <c r="K22" i="3"/>
  <c r="J22" i="3"/>
  <c r="I22" i="3"/>
  <c r="H22" i="3"/>
  <c r="G22" i="3"/>
  <c r="F22" i="3"/>
  <c r="E22" i="3"/>
  <c r="D22" i="3"/>
  <c r="A22" i="3" s="1"/>
  <c r="BD21" i="3"/>
  <c r="AY21" i="3"/>
  <c r="AX21" i="3"/>
  <c r="AS21" i="3"/>
  <c r="AR21" i="3"/>
  <c r="AM21" i="3"/>
  <c r="AL21" i="3"/>
  <c r="AG21" i="3"/>
  <c r="AF21" i="3"/>
  <c r="AA21" i="3"/>
  <c r="Z21" i="3"/>
  <c r="Y21" i="3"/>
  <c r="X21" i="3"/>
  <c r="W21" i="3"/>
  <c r="V21" i="3"/>
  <c r="U21" i="3"/>
  <c r="S21" i="3"/>
  <c r="R21" i="3"/>
  <c r="Q21" i="3"/>
  <c r="P21" i="3"/>
  <c r="O21" i="3"/>
  <c r="N21" i="3"/>
  <c r="M21" i="3"/>
  <c r="L21" i="3"/>
  <c r="K21" i="3"/>
  <c r="J21" i="3"/>
  <c r="I21" i="3"/>
  <c r="H21" i="3"/>
  <c r="G21" i="3"/>
  <c r="F21" i="3"/>
  <c r="E21" i="3"/>
  <c r="D21" i="3"/>
  <c r="C21" i="3" s="1"/>
  <c r="BD20" i="3"/>
  <c r="BC20" i="3"/>
  <c r="BB20" i="3"/>
  <c r="AY20" i="3"/>
  <c r="AX20" i="3"/>
  <c r="AS20" i="3"/>
  <c r="AR20" i="3"/>
  <c r="AM20" i="3"/>
  <c r="AL20" i="3"/>
  <c r="AG20" i="3"/>
  <c r="AF20" i="3"/>
  <c r="AA20" i="3"/>
  <c r="Z20" i="3"/>
  <c r="Y20" i="3"/>
  <c r="X20" i="3"/>
  <c r="W20" i="3"/>
  <c r="V20" i="3"/>
  <c r="U20" i="3"/>
  <c r="S20" i="3"/>
  <c r="R20" i="3"/>
  <c r="Q20" i="3"/>
  <c r="P20" i="3"/>
  <c r="O20" i="3"/>
  <c r="N20" i="3"/>
  <c r="M20" i="3"/>
  <c r="L20" i="3"/>
  <c r="K20" i="3"/>
  <c r="J20" i="3"/>
  <c r="I20" i="3"/>
  <c r="H20" i="3"/>
  <c r="G20" i="3"/>
  <c r="F20" i="3"/>
  <c r="E20" i="3"/>
  <c r="D20" i="3"/>
  <c r="C20" i="3" s="1"/>
  <c r="BD19" i="3"/>
  <c r="BC19" i="3"/>
  <c r="BB19" i="3"/>
  <c r="AY19" i="3"/>
  <c r="AX19" i="3"/>
  <c r="AW19" i="3"/>
  <c r="AV19" i="3"/>
  <c r="AU19" i="3"/>
  <c r="AS19" i="3"/>
  <c r="AR19" i="3"/>
  <c r="AQ19" i="3"/>
  <c r="AP19" i="3"/>
  <c r="AO19" i="3"/>
  <c r="AM19" i="3"/>
  <c r="AL19" i="3"/>
  <c r="AK19" i="3"/>
  <c r="AJ19" i="3"/>
  <c r="AI19" i="3"/>
  <c r="AG19" i="3"/>
  <c r="AF19" i="3"/>
  <c r="AE19" i="3"/>
  <c r="AD19" i="3"/>
  <c r="AC19" i="3"/>
  <c r="AA19" i="3"/>
  <c r="Z19" i="3"/>
  <c r="Y19" i="3"/>
  <c r="X19" i="3"/>
  <c r="W19" i="3"/>
  <c r="V19" i="3"/>
  <c r="U19" i="3"/>
  <c r="S19" i="3"/>
  <c r="R19" i="3"/>
  <c r="Q19" i="3"/>
  <c r="P19" i="3"/>
  <c r="O19" i="3"/>
  <c r="N19" i="3"/>
  <c r="M19" i="3"/>
  <c r="L19" i="3"/>
  <c r="K19" i="3"/>
  <c r="J19" i="3"/>
  <c r="I19" i="3"/>
  <c r="H19" i="3"/>
  <c r="G19" i="3"/>
  <c r="F19" i="3"/>
  <c r="E19" i="3"/>
  <c r="D19" i="3"/>
  <c r="BD18" i="3"/>
  <c r="BC18" i="3"/>
  <c r="BB18" i="3"/>
  <c r="AY18" i="3"/>
  <c r="AX18" i="3"/>
  <c r="AS18" i="3"/>
  <c r="AR18" i="3"/>
  <c r="AM18" i="3"/>
  <c r="AL18" i="3"/>
  <c r="AG18" i="3"/>
  <c r="AF18" i="3"/>
  <c r="AA18" i="3"/>
  <c r="Z18" i="3"/>
  <c r="Y18" i="3"/>
  <c r="X18" i="3"/>
  <c r="W18" i="3"/>
  <c r="V18" i="3"/>
  <c r="U18" i="3"/>
  <c r="S18" i="3"/>
  <c r="R18" i="3"/>
  <c r="Q18" i="3"/>
  <c r="P18" i="3"/>
  <c r="O18" i="3"/>
  <c r="N18" i="3"/>
  <c r="M18" i="3"/>
  <c r="L18" i="3"/>
  <c r="K18" i="3"/>
  <c r="J18" i="3"/>
  <c r="I18" i="3"/>
  <c r="H18" i="3"/>
  <c r="G18" i="3"/>
  <c r="F18" i="3"/>
  <c r="E18" i="3"/>
  <c r="D18" i="3"/>
  <c r="A18" i="3" s="1"/>
  <c r="BD17" i="3"/>
  <c r="BC17" i="3"/>
  <c r="BB17" i="3"/>
  <c r="AY17" i="3"/>
  <c r="AX17" i="3"/>
  <c r="AS17" i="3"/>
  <c r="AR17" i="3"/>
  <c r="AM17" i="3"/>
  <c r="AL17" i="3"/>
  <c r="AG17" i="3"/>
  <c r="AF17" i="3"/>
  <c r="AA17" i="3"/>
  <c r="Z17" i="3"/>
  <c r="Y17" i="3"/>
  <c r="X17" i="3"/>
  <c r="W17" i="3"/>
  <c r="V17" i="3"/>
  <c r="U17" i="3"/>
  <c r="S17" i="3"/>
  <c r="R17" i="3"/>
  <c r="Q17" i="3"/>
  <c r="P17" i="3"/>
  <c r="O17" i="3"/>
  <c r="N17" i="3"/>
  <c r="M17" i="3"/>
  <c r="L17" i="3"/>
  <c r="K17" i="3"/>
  <c r="J17" i="3"/>
  <c r="I17" i="3"/>
  <c r="H17" i="3"/>
  <c r="G17" i="3"/>
  <c r="F17" i="3"/>
  <c r="E17" i="3"/>
  <c r="D17" i="3"/>
  <c r="C17" i="3" s="1"/>
  <c r="A17" i="3"/>
  <c r="BD16" i="3"/>
  <c r="AY16" i="3"/>
  <c r="AX16" i="3"/>
  <c r="AS16" i="3"/>
  <c r="AR16" i="3"/>
  <c r="AM16" i="3"/>
  <c r="AL16" i="3"/>
  <c r="AG16" i="3"/>
  <c r="AF16" i="3"/>
  <c r="AA16" i="3"/>
  <c r="Z16" i="3"/>
  <c r="Y16" i="3"/>
  <c r="X16" i="3"/>
  <c r="W16" i="3"/>
  <c r="V16" i="3"/>
  <c r="U16" i="3"/>
  <c r="S16" i="3"/>
  <c r="R16" i="3"/>
  <c r="Q16" i="3"/>
  <c r="P16" i="3"/>
  <c r="O16" i="3"/>
  <c r="N16" i="3"/>
  <c r="M16" i="3"/>
  <c r="L16" i="3"/>
  <c r="K16" i="3"/>
  <c r="J16" i="3"/>
  <c r="I16" i="3"/>
  <c r="H16" i="3"/>
  <c r="G16" i="3"/>
  <c r="F16" i="3"/>
  <c r="E16" i="3"/>
  <c r="D16" i="3"/>
  <c r="C16" i="3" s="1"/>
  <c r="BD15" i="3"/>
  <c r="BC15" i="3"/>
  <c r="BB15" i="3"/>
  <c r="AY15" i="3"/>
  <c r="AX15" i="3"/>
  <c r="AS15" i="3"/>
  <c r="AR15" i="3"/>
  <c r="AM15" i="3"/>
  <c r="AL15" i="3"/>
  <c r="AG15" i="3"/>
  <c r="AF15" i="3"/>
  <c r="AA15" i="3"/>
  <c r="Z15" i="3"/>
  <c r="Y15" i="3"/>
  <c r="X15" i="3"/>
  <c r="W15" i="3"/>
  <c r="V15" i="3"/>
  <c r="U15" i="3"/>
  <c r="S15" i="3"/>
  <c r="R15" i="3"/>
  <c r="Q15" i="3"/>
  <c r="P15" i="3"/>
  <c r="O15" i="3"/>
  <c r="N15" i="3"/>
  <c r="M15" i="3"/>
  <c r="L15" i="3"/>
  <c r="K15" i="3"/>
  <c r="J15" i="3"/>
  <c r="I15" i="3"/>
  <c r="H15" i="3"/>
  <c r="G15" i="3"/>
  <c r="F15" i="3"/>
  <c r="E15" i="3"/>
  <c r="D15" i="3"/>
  <c r="BD14" i="3"/>
  <c r="BC14" i="3"/>
  <c r="BB14" i="3"/>
  <c r="AY14" i="3"/>
  <c r="AX14" i="3"/>
  <c r="AW14" i="3"/>
  <c r="AV14" i="3"/>
  <c r="AU14" i="3"/>
  <c r="AS14" i="3"/>
  <c r="AR14" i="3"/>
  <c r="AQ14" i="3"/>
  <c r="AP14" i="3"/>
  <c r="AO14" i="3"/>
  <c r="AM14" i="3"/>
  <c r="AL14" i="3"/>
  <c r="AK14" i="3"/>
  <c r="AJ14" i="3"/>
  <c r="AI14" i="3"/>
  <c r="AG14" i="3"/>
  <c r="AF14" i="3"/>
  <c r="AE14" i="3"/>
  <c r="AD14" i="3"/>
  <c r="AC14" i="3"/>
  <c r="AA14" i="3"/>
  <c r="Z14" i="3"/>
  <c r="Y14" i="3"/>
  <c r="X14" i="3"/>
  <c r="W14" i="3"/>
  <c r="V14" i="3"/>
  <c r="U14" i="3"/>
  <c r="S14" i="3"/>
  <c r="R14" i="3"/>
  <c r="Q14" i="3"/>
  <c r="P14" i="3"/>
  <c r="O14" i="3"/>
  <c r="N14" i="3"/>
  <c r="M14" i="3"/>
  <c r="L14" i="3"/>
  <c r="K14" i="3"/>
  <c r="J14" i="3"/>
  <c r="I14" i="3"/>
  <c r="H14" i="3"/>
  <c r="G14" i="3"/>
  <c r="F14" i="3"/>
  <c r="E14" i="3"/>
  <c r="D14" i="3"/>
  <c r="A14" i="3" s="1"/>
  <c r="BD13" i="3"/>
  <c r="AY13" i="3"/>
  <c r="AX13" i="3"/>
  <c r="AS13" i="3"/>
  <c r="AR13" i="3"/>
  <c r="AM13" i="3"/>
  <c r="AL13" i="3"/>
  <c r="AG13" i="3"/>
  <c r="AF13" i="3"/>
  <c r="AA13" i="3"/>
  <c r="Z13" i="3"/>
  <c r="Y13" i="3"/>
  <c r="X13" i="3"/>
  <c r="W13" i="3"/>
  <c r="V13" i="3"/>
  <c r="U13" i="3"/>
  <c r="S13" i="3"/>
  <c r="R13" i="3"/>
  <c r="Q13" i="3"/>
  <c r="P13" i="3"/>
  <c r="O13" i="3"/>
  <c r="N13" i="3"/>
  <c r="M13" i="3"/>
  <c r="L13" i="3"/>
  <c r="K13" i="3"/>
  <c r="J13" i="3"/>
  <c r="I13" i="3"/>
  <c r="H13" i="3"/>
  <c r="G13" i="3"/>
  <c r="F13" i="3"/>
  <c r="E13" i="3"/>
  <c r="D13" i="3"/>
  <c r="C13" i="3" s="1"/>
  <c r="BD12" i="3"/>
  <c r="AY12" i="3"/>
  <c r="AX12" i="3"/>
  <c r="AS12" i="3"/>
  <c r="AR12" i="3"/>
  <c r="AM12" i="3"/>
  <c r="AL12" i="3"/>
  <c r="AG12" i="3"/>
  <c r="AF12" i="3"/>
  <c r="AA12" i="3"/>
  <c r="Z12" i="3"/>
  <c r="Y12" i="3"/>
  <c r="X12" i="3"/>
  <c r="W12" i="3"/>
  <c r="V12" i="3"/>
  <c r="U12" i="3"/>
  <c r="S12" i="3"/>
  <c r="R12" i="3"/>
  <c r="Q12" i="3"/>
  <c r="P12" i="3"/>
  <c r="O12" i="3"/>
  <c r="N12" i="3"/>
  <c r="M12" i="3"/>
  <c r="L12" i="3"/>
  <c r="K12" i="3"/>
  <c r="J12" i="3"/>
  <c r="I12" i="3"/>
  <c r="H12" i="3"/>
  <c r="G12" i="3"/>
  <c r="F12" i="3"/>
  <c r="E12" i="3"/>
  <c r="D12" i="3"/>
  <c r="C12" i="3" s="1"/>
  <c r="BD11" i="3"/>
  <c r="AY11" i="3"/>
  <c r="AX11" i="3"/>
  <c r="AS11" i="3"/>
  <c r="AR11" i="3"/>
  <c r="AM11" i="3"/>
  <c r="AL11" i="3"/>
  <c r="AG11" i="3"/>
  <c r="AF11" i="3"/>
  <c r="AA11" i="3"/>
  <c r="Z11" i="3"/>
  <c r="Y11" i="3"/>
  <c r="X11" i="3"/>
  <c r="W11" i="3"/>
  <c r="V11" i="3"/>
  <c r="U11" i="3"/>
  <c r="S11" i="3"/>
  <c r="R11" i="3"/>
  <c r="Q11" i="3"/>
  <c r="P11" i="3"/>
  <c r="O11" i="3"/>
  <c r="N11" i="3"/>
  <c r="M11" i="3"/>
  <c r="L11" i="3"/>
  <c r="K11" i="3"/>
  <c r="J11" i="3"/>
  <c r="I11" i="3"/>
  <c r="H11" i="3"/>
  <c r="G11" i="3"/>
  <c r="F11" i="3"/>
  <c r="E11" i="3"/>
  <c r="D11" i="3"/>
  <c r="BD10" i="3"/>
  <c r="AY10" i="3"/>
  <c r="AX10" i="3"/>
  <c r="AS10" i="3"/>
  <c r="AR10" i="3"/>
  <c r="AM10" i="3"/>
  <c r="AL10" i="3"/>
  <c r="AG10" i="3"/>
  <c r="AF10" i="3"/>
  <c r="AA10" i="3"/>
  <c r="Z10" i="3"/>
  <c r="Y10" i="3"/>
  <c r="X10" i="3"/>
  <c r="W10" i="3"/>
  <c r="V10" i="3"/>
  <c r="U10" i="3"/>
  <c r="S10" i="3"/>
  <c r="R10" i="3"/>
  <c r="Q10" i="3"/>
  <c r="P10" i="3"/>
  <c r="O10" i="3"/>
  <c r="N10" i="3"/>
  <c r="M10" i="3"/>
  <c r="L10" i="3"/>
  <c r="K10" i="3"/>
  <c r="J10" i="3"/>
  <c r="I10" i="3"/>
  <c r="H10" i="3"/>
  <c r="G10" i="3"/>
  <c r="F10" i="3"/>
  <c r="E10" i="3"/>
  <c r="D10" i="3"/>
  <c r="A10" i="3" s="1"/>
  <c r="C10" i="3"/>
  <c r="BD9" i="3"/>
  <c r="AY9" i="3"/>
  <c r="AX9" i="3"/>
  <c r="AS9" i="3"/>
  <c r="AR9" i="3"/>
  <c r="AM9" i="3"/>
  <c r="AL9" i="3"/>
  <c r="AG9" i="3"/>
  <c r="AF9" i="3"/>
  <c r="AA9" i="3"/>
  <c r="Z9" i="3"/>
  <c r="Y9" i="3"/>
  <c r="X9" i="3"/>
  <c r="W9" i="3"/>
  <c r="V9" i="3"/>
  <c r="U9" i="3"/>
  <c r="S9" i="3"/>
  <c r="R9" i="3"/>
  <c r="Q9" i="3"/>
  <c r="P9" i="3"/>
  <c r="O9" i="3"/>
  <c r="N9" i="3"/>
  <c r="M9" i="3"/>
  <c r="L9" i="3"/>
  <c r="K9" i="3"/>
  <c r="J9" i="3"/>
  <c r="I9" i="3"/>
  <c r="H9" i="3"/>
  <c r="G9" i="3"/>
  <c r="F9" i="3"/>
  <c r="E9" i="3"/>
  <c r="D9" i="3"/>
  <c r="C9" i="3" s="1"/>
  <c r="B9" i="3"/>
  <c r="A9" i="3"/>
  <c r="BD8" i="3"/>
  <c r="AY8" i="3"/>
  <c r="AX8" i="3"/>
  <c r="AS8" i="3"/>
  <c r="AR8" i="3"/>
  <c r="AM8" i="3"/>
  <c r="AL8" i="3"/>
  <c r="AG8" i="3"/>
  <c r="AF8" i="3"/>
  <c r="AA8" i="3"/>
  <c r="Z8" i="3"/>
  <c r="Y8" i="3"/>
  <c r="X8" i="3"/>
  <c r="W8" i="3"/>
  <c r="V8" i="3"/>
  <c r="U8" i="3"/>
  <c r="S8" i="3"/>
  <c r="R8" i="3"/>
  <c r="Q8" i="3"/>
  <c r="P8" i="3"/>
  <c r="O8" i="3"/>
  <c r="N8" i="3"/>
  <c r="M8" i="3"/>
  <c r="L8" i="3"/>
  <c r="K8" i="3"/>
  <c r="J8" i="3"/>
  <c r="I8" i="3"/>
  <c r="H8" i="3"/>
  <c r="G8" i="3"/>
  <c r="F8" i="3"/>
  <c r="E8" i="3"/>
  <c r="D8" i="3"/>
  <c r="C8" i="3" s="1"/>
  <c r="BD7" i="3"/>
  <c r="AY7" i="3"/>
  <c r="AX7" i="3"/>
  <c r="AS7" i="3"/>
  <c r="AR7" i="3"/>
  <c r="AM7" i="3"/>
  <c r="AL7" i="3"/>
  <c r="AG7" i="3"/>
  <c r="AF7" i="3"/>
  <c r="AA7" i="3"/>
  <c r="Z7" i="3"/>
  <c r="Y7" i="3"/>
  <c r="X7" i="3"/>
  <c r="W7" i="3"/>
  <c r="V7" i="3"/>
  <c r="U7" i="3"/>
  <c r="S7" i="3"/>
  <c r="R7" i="3"/>
  <c r="P7" i="3"/>
  <c r="O7" i="3"/>
  <c r="N7" i="3"/>
  <c r="M7" i="3"/>
  <c r="L7" i="3"/>
  <c r="K7" i="3"/>
  <c r="J7" i="3"/>
  <c r="I7" i="3"/>
  <c r="E7" i="3"/>
  <c r="D7" i="3"/>
  <c r="A37" i="1"/>
  <c r="A36" i="1"/>
  <c r="A35" i="1"/>
  <c r="A28" i="1"/>
  <c r="A29" i="1" s="1"/>
  <c r="A30" i="1" s="1"/>
  <c r="A31" i="1" s="1"/>
  <c r="A32" i="1" s="1"/>
  <c r="A33" i="1" s="1"/>
  <c r="A34" i="1" s="1"/>
  <c r="A23" i="1"/>
  <c r="A24" i="1" s="1"/>
  <c r="A25" i="1" s="1"/>
  <c r="A26" i="1" s="1"/>
  <c r="B13" i="3" l="1"/>
  <c r="B18" i="3"/>
  <c r="A29" i="3"/>
  <c r="B52" i="3"/>
  <c r="A53" i="3"/>
  <c r="A76" i="3"/>
  <c r="A79" i="3"/>
  <c r="A80" i="3"/>
  <c r="C81" i="3"/>
  <c r="A82" i="3"/>
  <c r="B131" i="3"/>
  <c r="B132" i="3"/>
  <c r="B10" i="3"/>
  <c r="B45" i="3"/>
  <c r="C57" i="3"/>
  <c r="A71" i="3"/>
  <c r="B119" i="3"/>
  <c r="A131" i="3"/>
  <c r="BY28" i="1"/>
  <c r="B22" i="3"/>
  <c r="B53" i="3"/>
  <c r="B68" i="3"/>
  <c r="A69" i="3"/>
  <c r="A115" i="3"/>
  <c r="C116" i="3"/>
  <c r="A123" i="3"/>
  <c r="A127" i="3"/>
  <c r="B139" i="3"/>
  <c r="A147" i="3"/>
  <c r="B14" i="3"/>
  <c r="C49" i="3"/>
  <c r="B60" i="3"/>
  <c r="B69" i="3"/>
  <c r="A90" i="3"/>
  <c r="A111" i="3"/>
  <c r="B123" i="3"/>
  <c r="C127" i="3"/>
  <c r="B140" i="3"/>
  <c r="B147" i="3"/>
  <c r="A16" i="3"/>
  <c r="B21" i="3"/>
  <c r="B26" i="3"/>
  <c r="B30" i="3"/>
  <c r="B34" i="3"/>
  <c r="A36" i="3"/>
  <c r="A37" i="3"/>
  <c r="C65" i="3"/>
  <c r="B84" i="3"/>
  <c r="C90" i="3"/>
  <c r="B91" i="3"/>
  <c r="A98" i="3"/>
  <c r="C106" i="3"/>
  <c r="B107" i="3"/>
  <c r="C108" i="3"/>
  <c r="C109" i="3"/>
  <c r="B111" i="3"/>
  <c r="B112" i="3"/>
  <c r="B124" i="3"/>
  <c r="A135" i="3"/>
  <c r="A13" i="3"/>
  <c r="C14" i="3"/>
  <c r="B17" i="3"/>
  <c r="C18" i="3"/>
  <c r="A21" i="3"/>
  <c r="C22" i="3"/>
  <c r="A38" i="3"/>
  <c r="A46" i="3"/>
  <c r="A56" i="3"/>
  <c r="B61" i="3"/>
  <c r="A63" i="3"/>
  <c r="A64" i="3"/>
  <c r="B77" i="3"/>
  <c r="C84" i="3"/>
  <c r="C86" i="3"/>
  <c r="B87" i="3"/>
  <c r="A88" i="3"/>
  <c r="C92" i="3"/>
  <c r="A96" i="3"/>
  <c r="C100" i="3"/>
  <c r="B148" i="3"/>
  <c r="A8" i="3"/>
  <c r="A20" i="3"/>
  <c r="A24" i="3"/>
  <c r="B25" i="3"/>
  <c r="C26" i="3"/>
  <c r="B29" i="3"/>
  <c r="A32" i="3"/>
  <c r="A33" i="3"/>
  <c r="B38" i="3"/>
  <c r="A40" i="3"/>
  <c r="A41" i="3"/>
  <c r="B46" i="3"/>
  <c r="A48" i="3"/>
  <c r="A49" i="3"/>
  <c r="B56" i="3"/>
  <c r="A57" i="3"/>
  <c r="B64" i="3"/>
  <c r="A65" i="3"/>
  <c r="B72" i="3"/>
  <c r="A73" i="3"/>
  <c r="B80" i="3"/>
  <c r="A81" i="3"/>
  <c r="B88" i="3"/>
  <c r="B96" i="3"/>
  <c r="B104" i="3"/>
  <c r="A106" i="3"/>
  <c r="C112" i="3"/>
  <c r="C113" i="3"/>
  <c r="B115" i="3"/>
  <c r="B116" i="3"/>
  <c r="A119" i="3"/>
  <c r="C124" i="3"/>
  <c r="C125" i="3"/>
  <c r="C132" i="3"/>
  <c r="C133" i="3"/>
  <c r="B135" i="3"/>
  <c r="C140" i="3"/>
  <c r="C141" i="3"/>
  <c r="B143" i="3"/>
  <c r="C148" i="3"/>
  <c r="C149" i="3"/>
  <c r="A12" i="3"/>
  <c r="A28" i="3"/>
  <c r="B33" i="3"/>
  <c r="B41" i="3"/>
  <c r="A52" i="3"/>
  <c r="A59" i="3"/>
  <c r="A60" i="3"/>
  <c r="A67" i="3"/>
  <c r="A68" i="3"/>
  <c r="A75" i="3"/>
  <c r="A92" i="3"/>
  <c r="C98" i="3"/>
  <c r="B99" i="3"/>
  <c r="A100" i="3"/>
  <c r="A108" i="3"/>
  <c r="B120" i="3"/>
  <c r="B128" i="3"/>
  <c r="B136" i="3"/>
  <c r="B144" i="3"/>
  <c r="A86" i="3"/>
  <c r="A94" i="3"/>
  <c r="A102" i="3"/>
  <c r="C120" i="3"/>
  <c r="C121" i="3"/>
  <c r="C128" i="3"/>
  <c r="C129" i="3"/>
  <c r="C136" i="3"/>
  <c r="C137" i="3"/>
  <c r="C144" i="3"/>
  <c r="C145" i="3"/>
  <c r="C11" i="3"/>
  <c r="B11" i="3"/>
  <c r="A11" i="3"/>
  <c r="C19" i="3"/>
  <c r="B19" i="3"/>
  <c r="A19" i="3"/>
  <c r="C7" i="3"/>
  <c r="B7" i="3"/>
  <c r="A7" i="3"/>
  <c r="C27" i="3"/>
  <c r="B27" i="3"/>
  <c r="A27" i="3"/>
  <c r="C35" i="3"/>
  <c r="B35" i="3"/>
  <c r="A35" i="3"/>
  <c r="C15" i="3"/>
  <c r="B15" i="3"/>
  <c r="A15" i="3"/>
  <c r="C23" i="3"/>
  <c r="B23" i="3"/>
  <c r="A23" i="3"/>
  <c r="C31" i="3"/>
  <c r="B31" i="3"/>
  <c r="A31" i="3"/>
  <c r="C66" i="3"/>
  <c r="B66" i="3"/>
  <c r="A66" i="3"/>
  <c r="B8" i="3"/>
  <c r="B12" i="3"/>
  <c r="B16" i="3"/>
  <c r="B20" i="3"/>
  <c r="B24" i="3"/>
  <c r="B28" i="3"/>
  <c r="B32" i="3"/>
  <c r="B36" i="3"/>
  <c r="A39" i="3"/>
  <c r="B40" i="3"/>
  <c r="A43" i="3"/>
  <c r="B44" i="3"/>
  <c r="A47" i="3"/>
  <c r="B48" i="3"/>
  <c r="C51" i="3"/>
  <c r="B51" i="3"/>
  <c r="C62" i="3"/>
  <c r="B62" i="3"/>
  <c r="A62" i="3"/>
  <c r="C78" i="3"/>
  <c r="B78" i="3"/>
  <c r="A78" i="3"/>
  <c r="C85" i="3"/>
  <c r="B85" i="3"/>
  <c r="A85" i="3"/>
  <c r="B39" i="3"/>
  <c r="B43" i="3"/>
  <c r="B47" i="3"/>
  <c r="B50" i="3"/>
  <c r="A50" i="3"/>
  <c r="C58" i="3"/>
  <c r="B58" i="3"/>
  <c r="A58" i="3"/>
  <c r="C74" i="3"/>
  <c r="B74" i="3"/>
  <c r="A74" i="3"/>
  <c r="C101" i="3"/>
  <c r="B101" i="3"/>
  <c r="A101" i="3"/>
  <c r="B54" i="3"/>
  <c r="A54" i="3"/>
  <c r="C70" i="3"/>
  <c r="B70" i="3"/>
  <c r="A70" i="3"/>
  <c r="C83" i="3"/>
  <c r="B83" i="3"/>
  <c r="A83" i="3"/>
  <c r="B55" i="3"/>
  <c r="B59" i="3"/>
  <c r="B63" i="3"/>
  <c r="B67" i="3"/>
  <c r="B71" i="3"/>
  <c r="B75" i="3"/>
  <c r="B79" i="3"/>
  <c r="C82" i="3"/>
  <c r="C97" i="3"/>
  <c r="B97" i="3"/>
  <c r="A97" i="3"/>
  <c r="C93" i="3"/>
  <c r="B93" i="3"/>
  <c r="A93" i="3"/>
  <c r="C114" i="3"/>
  <c r="B114" i="3"/>
  <c r="A114" i="3"/>
  <c r="C122" i="3"/>
  <c r="B122" i="3"/>
  <c r="A122" i="3"/>
  <c r="C89" i="3"/>
  <c r="B89" i="3"/>
  <c r="A89" i="3"/>
  <c r="C105" i="3"/>
  <c r="B105" i="3"/>
  <c r="A105" i="3"/>
  <c r="C138" i="3"/>
  <c r="B138" i="3"/>
  <c r="A138" i="3"/>
  <c r="C87" i="3"/>
  <c r="C91" i="3"/>
  <c r="C95" i="3"/>
  <c r="C99" i="3"/>
  <c r="C103" i="3"/>
  <c r="C107" i="3"/>
  <c r="A109" i="3"/>
  <c r="C134" i="3"/>
  <c r="B134" i="3"/>
  <c r="A134" i="3"/>
  <c r="C150" i="3"/>
  <c r="B150" i="3"/>
  <c r="A150" i="3"/>
  <c r="C110" i="3"/>
  <c r="B110" i="3"/>
  <c r="C118" i="3"/>
  <c r="B118" i="3"/>
  <c r="A118" i="3"/>
  <c r="C130" i="3"/>
  <c r="B130" i="3"/>
  <c r="A130" i="3"/>
  <c r="C146" i="3"/>
  <c r="B146" i="3"/>
  <c r="A146" i="3"/>
  <c r="C126" i="3"/>
  <c r="B126" i="3"/>
  <c r="A126" i="3"/>
  <c r="C142" i="3"/>
  <c r="B142" i="3"/>
  <c r="A142" i="3"/>
  <c r="A113" i="3"/>
  <c r="A117" i="3"/>
  <c r="A121" i="3"/>
  <c r="A125" i="3"/>
  <c r="A129" i="3"/>
  <c r="A133" i="3"/>
  <c r="A137" i="3"/>
  <c r="A141" i="3"/>
  <c r="A145" i="3"/>
  <c r="A149" i="3"/>
  <c r="BY26" i="1"/>
  <c r="A27" i="1"/>
  <c r="AU20" i="1" l="1"/>
  <c r="AU28" i="1" l="1"/>
  <c r="AU23" i="1"/>
  <c r="AJ37" i="1" l="1"/>
  <c r="BA30" i="3" s="1"/>
  <c r="AJ36" i="1"/>
  <c r="BA29" i="3" s="1"/>
  <c r="AJ35" i="1"/>
  <c r="BA28" i="3" s="1"/>
  <c r="AJ34" i="1"/>
  <c r="BA27" i="3" s="1"/>
  <c r="AJ33" i="1"/>
  <c r="BA26" i="3" s="1"/>
  <c r="AJ32" i="1"/>
  <c r="BA25" i="3" s="1"/>
  <c r="AJ31" i="1"/>
  <c r="BA24" i="3" s="1"/>
  <c r="AJ30" i="1"/>
  <c r="BA23" i="3" s="1"/>
  <c r="AJ29" i="1"/>
  <c r="BA22" i="3" s="1"/>
  <c r="AJ28" i="1"/>
  <c r="BA21" i="3" s="1"/>
  <c r="AJ27" i="1"/>
  <c r="BA20" i="3" s="1"/>
  <c r="AJ26" i="1"/>
  <c r="BA19" i="3" s="1"/>
  <c r="AJ25" i="1"/>
  <c r="BA18" i="3" s="1"/>
  <c r="AJ24" i="1"/>
  <c r="BA17" i="3" s="1"/>
  <c r="AJ23" i="1"/>
  <c r="BA16" i="3" s="1"/>
  <c r="AJ22" i="1"/>
  <c r="BA15" i="3" s="1"/>
  <c r="AJ21" i="1"/>
  <c r="BA14" i="3" s="1"/>
  <c r="AJ20" i="1"/>
  <c r="BA13" i="3" s="1"/>
  <c r="AJ19" i="1"/>
  <c r="BA12" i="3" s="1"/>
  <c r="AJ18" i="1"/>
  <c r="BA11" i="3" s="1"/>
  <c r="AJ17" i="1"/>
  <c r="BA10" i="3" s="1"/>
  <c r="AJ16" i="1"/>
  <c r="BA9" i="3" s="1"/>
  <c r="AJ15" i="1"/>
  <c r="BA8" i="3" s="1"/>
  <c r="AJ14" i="1"/>
  <c r="BA7" i="3" s="1"/>
  <c r="AO28" i="1"/>
  <c r="AO23" i="1"/>
  <c r="AO20" i="1"/>
  <c r="AL37" i="1" l="1"/>
  <c r="BC30" i="3" s="1"/>
  <c r="AK37" i="1"/>
  <c r="BB30" i="3" s="1"/>
  <c r="T37" i="1"/>
  <c r="AL36" i="1"/>
  <c r="BC29" i="3" s="1"/>
  <c r="AK36" i="1"/>
  <c r="BB29" i="3" s="1"/>
  <c r="T36" i="1"/>
  <c r="AL35" i="1"/>
  <c r="BC28" i="3" s="1"/>
  <c r="AK35" i="1"/>
  <c r="BB28" i="3" s="1"/>
  <c r="T35" i="1"/>
  <c r="BJ34" i="1"/>
  <c r="AW27" i="3" s="1"/>
  <c r="BI34" i="1"/>
  <c r="AV27" i="3" s="1"/>
  <c r="BH34" i="1"/>
  <c r="AU27" i="3" s="1"/>
  <c r="BD34" i="1"/>
  <c r="AQ27" i="3" s="1"/>
  <c r="BC34" i="1"/>
  <c r="AP27" i="3" s="1"/>
  <c r="BB34" i="1"/>
  <c r="AO27" i="3" s="1"/>
  <c r="AX34" i="1"/>
  <c r="AK27" i="3" s="1"/>
  <c r="AW34" i="1"/>
  <c r="AJ27" i="3" s="1"/>
  <c r="AV34" i="1"/>
  <c r="AI27" i="3" s="1"/>
  <c r="AR34" i="1"/>
  <c r="AE27" i="3" s="1"/>
  <c r="AQ34" i="1"/>
  <c r="AD27" i="3" s="1"/>
  <c r="AP34" i="1"/>
  <c r="AC27" i="3" s="1"/>
  <c r="BJ33" i="1"/>
  <c r="AW26" i="3" s="1"/>
  <c r="BI33" i="1"/>
  <c r="AV26" i="3" s="1"/>
  <c r="BH33" i="1"/>
  <c r="AU26" i="3" s="1"/>
  <c r="BD33" i="1"/>
  <c r="AQ26" i="3" s="1"/>
  <c r="BC33" i="1"/>
  <c r="AP26" i="3" s="1"/>
  <c r="BB33" i="1"/>
  <c r="AO26" i="3" s="1"/>
  <c r="AX33" i="1"/>
  <c r="AK26" i="3" s="1"/>
  <c r="AW33" i="1"/>
  <c r="AJ26" i="3" s="1"/>
  <c r="AV33" i="1"/>
  <c r="AI26" i="3" s="1"/>
  <c r="AR33" i="1"/>
  <c r="AE26" i="3" s="1"/>
  <c r="AQ33" i="1"/>
  <c r="AD26" i="3" s="1"/>
  <c r="AP33" i="1"/>
  <c r="AC26" i="3" s="1"/>
  <c r="BJ32" i="1"/>
  <c r="AW25" i="3" s="1"/>
  <c r="BI32" i="1"/>
  <c r="AV25" i="3" s="1"/>
  <c r="BH32" i="1"/>
  <c r="AU25" i="3" s="1"/>
  <c r="BD32" i="1"/>
  <c r="AQ25" i="3" s="1"/>
  <c r="BC32" i="1"/>
  <c r="AP25" i="3" s="1"/>
  <c r="BB32" i="1"/>
  <c r="AO25" i="3" s="1"/>
  <c r="AX32" i="1"/>
  <c r="AK25" i="3" s="1"/>
  <c r="AW32" i="1"/>
  <c r="AJ25" i="3" s="1"/>
  <c r="AV32" i="1"/>
  <c r="AI25" i="3" s="1"/>
  <c r="AR32" i="1"/>
  <c r="AE25" i="3" s="1"/>
  <c r="AQ32" i="1"/>
  <c r="AD25" i="3" s="1"/>
  <c r="AP32" i="1"/>
  <c r="AC25" i="3" s="1"/>
  <c r="BJ31" i="1"/>
  <c r="AW24" i="3" s="1"/>
  <c r="BI31" i="1"/>
  <c r="AV24" i="3" s="1"/>
  <c r="BH31" i="1"/>
  <c r="AU24" i="3" s="1"/>
  <c r="BD31" i="1"/>
  <c r="AQ24" i="3" s="1"/>
  <c r="BC31" i="1"/>
  <c r="AP24" i="3" s="1"/>
  <c r="BB31" i="1"/>
  <c r="AO24" i="3" s="1"/>
  <c r="AX31" i="1"/>
  <c r="AK24" i="3" s="1"/>
  <c r="AW31" i="1"/>
  <c r="AJ24" i="3" s="1"/>
  <c r="AV31" i="1"/>
  <c r="AI24" i="3" s="1"/>
  <c r="AR31" i="1"/>
  <c r="AE24" i="3" s="1"/>
  <c r="AQ31" i="1"/>
  <c r="AD24" i="3" s="1"/>
  <c r="AP31" i="1"/>
  <c r="AC24" i="3" s="1"/>
  <c r="BJ30" i="1"/>
  <c r="AW23" i="3" s="1"/>
  <c r="BI30" i="1"/>
  <c r="AV23" i="3" s="1"/>
  <c r="BH30" i="1"/>
  <c r="AU23" i="3" s="1"/>
  <c r="BD30" i="1"/>
  <c r="AQ23" i="3" s="1"/>
  <c r="BC30" i="1"/>
  <c r="AP23" i="3" s="1"/>
  <c r="BB30" i="1"/>
  <c r="AO23" i="3" s="1"/>
  <c r="AX30" i="1"/>
  <c r="AK23" i="3" s="1"/>
  <c r="AW30" i="1"/>
  <c r="AJ23" i="3" s="1"/>
  <c r="AV30" i="1"/>
  <c r="AI23" i="3" s="1"/>
  <c r="AR30" i="1"/>
  <c r="AE23" i="3" s="1"/>
  <c r="AQ30" i="1"/>
  <c r="AD23" i="3" s="1"/>
  <c r="AP30" i="1"/>
  <c r="AC23" i="3" s="1"/>
  <c r="BJ29" i="1"/>
  <c r="AW22" i="3" s="1"/>
  <c r="BI29" i="1"/>
  <c r="AV22" i="3" s="1"/>
  <c r="BH29" i="1"/>
  <c r="AU22" i="3" s="1"/>
  <c r="BD29" i="1"/>
  <c r="AQ22" i="3" s="1"/>
  <c r="BC29" i="1"/>
  <c r="AP22" i="3" s="1"/>
  <c r="BB29" i="1"/>
  <c r="AO22" i="3" s="1"/>
  <c r="AX29" i="1"/>
  <c r="AK22" i="3" s="1"/>
  <c r="AW29" i="1"/>
  <c r="AJ22" i="3" s="1"/>
  <c r="AV29" i="1"/>
  <c r="AI22" i="3" s="1"/>
  <c r="AR29" i="1"/>
  <c r="AE22" i="3" s="1"/>
  <c r="AQ29" i="1"/>
  <c r="AD22" i="3" s="1"/>
  <c r="AP29" i="1"/>
  <c r="AC22" i="3" s="1"/>
  <c r="AL28" i="1"/>
  <c r="BC21" i="3" s="1"/>
  <c r="AK28" i="1"/>
  <c r="BB21" i="3" s="1"/>
  <c r="T28" i="1"/>
  <c r="BJ27" i="1"/>
  <c r="AW20" i="3" s="1"/>
  <c r="BI27" i="1"/>
  <c r="AV20" i="3" s="1"/>
  <c r="BH27" i="1"/>
  <c r="AU20" i="3" s="1"/>
  <c r="BD27" i="1"/>
  <c r="AQ20" i="3" s="1"/>
  <c r="BC27" i="1"/>
  <c r="AP20" i="3" s="1"/>
  <c r="BB27" i="1"/>
  <c r="AO20" i="3" s="1"/>
  <c r="AX27" i="1"/>
  <c r="AK20" i="3" s="1"/>
  <c r="AW27" i="1"/>
  <c r="AJ20" i="3" s="1"/>
  <c r="AV27" i="1"/>
  <c r="AI20" i="3" s="1"/>
  <c r="AR27" i="1"/>
  <c r="AE20" i="3" s="1"/>
  <c r="AQ27" i="1"/>
  <c r="AD20" i="3" s="1"/>
  <c r="AP27" i="1"/>
  <c r="AC20" i="3" s="1"/>
  <c r="BJ25" i="1"/>
  <c r="AW18" i="3" s="1"/>
  <c r="BI25" i="1"/>
  <c r="AV18" i="3" s="1"/>
  <c r="BH25" i="1"/>
  <c r="AU18" i="3" s="1"/>
  <c r="BD25" i="1"/>
  <c r="AQ18" i="3" s="1"/>
  <c r="BC25" i="1"/>
  <c r="AP18" i="3" s="1"/>
  <c r="BB25" i="1"/>
  <c r="AO18" i="3" s="1"/>
  <c r="AX25" i="1"/>
  <c r="AK18" i="3" s="1"/>
  <c r="AW25" i="1"/>
  <c r="AJ18" i="3" s="1"/>
  <c r="AV25" i="1"/>
  <c r="AI18" i="3" s="1"/>
  <c r="AR25" i="1"/>
  <c r="AE18" i="3" s="1"/>
  <c r="AQ25" i="1"/>
  <c r="AD18" i="3" s="1"/>
  <c r="AP25" i="1"/>
  <c r="AC18" i="3" s="1"/>
  <c r="BJ24" i="1"/>
  <c r="AW17" i="3" s="1"/>
  <c r="BI24" i="1"/>
  <c r="AV17" i="3" s="1"/>
  <c r="BH24" i="1"/>
  <c r="AU17" i="3" s="1"/>
  <c r="BD24" i="1"/>
  <c r="AQ17" i="3" s="1"/>
  <c r="BC24" i="1"/>
  <c r="AP17" i="3" s="1"/>
  <c r="BB24" i="1"/>
  <c r="AO17" i="3" s="1"/>
  <c r="AX24" i="1"/>
  <c r="AK17" i="3" s="1"/>
  <c r="AW24" i="1"/>
  <c r="AJ17" i="3" s="1"/>
  <c r="AV24" i="1"/>
  <c r="AI17" i="3" s="1"/>
  <c r="AR24" i="1"/>
  <c r="AE17" i="3" s="1"/>
  <c r="AQ24" i="1"/>
  <c r="AD17" i="3" s="1"/>
  <c r="AP24" i="1"/>
  <c r="AC17" i="3" s="1"/>
  <c r="AL23" i="1"/>
  <c r="BC16" i="3" s="1"/>
  <c r="AK23" i="1"/>
  <c r="BB16" i="3" s="1"/>
  <c r="T23" i="1"/>
  <c r="BJ22" i="1"/>
  <c r="AW15" i="3" s="1"/>
  <c r="BI22" i="1"/>
  <c r="AV15" i="3" s="1"/>
  <c r="BH22" i="1"/>
  <c r="AU15" i="3" s="1"/>
  <c r="BD22" i="1"/>
  <c r="AQ15" i="3" s="1"/>
  <c r="BC22" i="1"/>
  <c r="AP15" i="3" s="1"/>
  <c r="BB22" i="1"/>
  <c r="AO15" i="3" s="1"/>
  <c r="AX22" i="1"/>
  <c r="AK15" i="3" s="1"/>
  <c r="AW22" i="1"/>
  <c r="AJ15" i="3" s="1"/>
  <c r="AV22" i="1"/>
  <c r="AI15" i="3" s="1"/>
  <c r="AR22" i="1"/>
  <c r="AE15" i="3" s="1"/>
  <c r="AQ22" i="1"/>
  <c r="AD15" i="3" s="1"/>
  <c r="AP22" i="1"/>
  <c r="AC15" i="3" s="1"/>
  <c r="AL20" i="1"/>
  <c r="BC13" i="3" s="1"/>
  <c r="AK20" i="1"/>
  <c r="BB13" i="3" s="1"/>
  <c r="T20" i="1"/>
  <c r="AL19" i="1"/>
  <c r="BC12" i="3" s="1"/>
  <c r="AK19" i="1"/>
  <c r="BB12" i="3" s="1"/>
  <c r="T19" i="1"/>
  <c r="AL18" i="1"/>
  <c r="BC11" i="3" s="1"/>
  <c r="AK18" i="1"/>
  <c r="BB11" i="3" s="1"/>
  <c r="T18" i="1"/>
  <c r="BQ17" i="1"/>
  <c r="AL17" i="1"/>
  <c r="BC10" i="3" s="1"/>
  <c r="AK17" i="1"/>
  <c r="BB10" i="3" s="1"/>
  <c r="T17" i="1"/>
  <c r="BQ16" i="1"/>
  <c r="AL16" i="1"/>
  <c r="BC9" i="3" s="1"/>
  <c r="AK16" i="1"/>
  <c r="BB9" i="3" s="1"/>
  <c r="T16" i="1"/>
  <c r="BQ15" i="1"/>
  <c r="AL15" i="1"/>
  <c r="BC8" i="3" s="1"/>
  <c r="AK15" i="1"/>
  <c r="BB8" i="3" s="1"/>
  <c r="T15" i="1"/>
  <c r="AL14" i="1"/>
  <c r="BC7" i="3" s="1"/>
  <c r="AK14" i="1"/>
  <c r="BB7" i="3" s="1"/>
  <c r="T14" i="1"/>
  <c r="AP19" i="1" l="1"/>
  <c r="AC12" i="3" s="1"/>
  <c r="AP16" i="1"/>
  <c r="AC9" i="3" s="1"/>
  <c r="AP20" i="1"/>
  <c r="AC13" i="3" s="1"/>
  <c r="AP15" i="1"/>
  <c r="AC8" i="3" s="1"/>
  <c r="AP35" i="1"/>
  <c r="AC28" i="3" s="1"/>
  <c r="AR35" i="1"/>
  <c r="AE28" i="3" s="1"/>
  <c r="AP23" i="1"/>
  <c r="AC16" i="3" s="1"/>
  <c r="AP36" i="1"/>
  <c r="AC29" i="3" s="1"/>
  <c r="AP17" i="1"/>
  <c r="AC10" i="3" s="1"/>
  <c r="AP14" i="1"/>
  <c r="AC7" i="3" s="1"/>
  <c r="AP18" i="1"/>
  <c r="AC11" i="3" s="1"/>
  <c r="AP28" i="1"/>
  <c r="AC21" i="3" s="1"/>
  <c r="AP37" i="1"/>
  <c r="AC30" i="3" s="1"/>
  <c r="AQ14" i="1"/>
  <c r="AD7" i="3" s="1"/>
  <c r="AB7" i="3" s="1"/>
  <c r="AQ15" i="1"/>
  <c r="AD8" i="3" s="1"/>
  <c r="AB8" i="3" s="1"/>
  <c r="AQ16" i="1"/>
  <c r="AD9" i="3" s="1"/>
  <c r="AB9" i="3" s="1"/>
  <c r="AQ17" i="1"/>
  <c r="AD10" i="3" s="1"/>
  <c r="AB10" i="3" s="1"/>
  <c r="AQ18" i="1"/>
  <c r="AD11" i="3" s="1"/>
  <c r="AB11" i="3" s="1"/>
  <c r="AQ19" i="1"/>
  <c r="AD12" i="3" s="1"/>
  <c r="AB12" i="3" s="1"/>
  <c r="AQ35" i="1"/>
  <c r="AD28" i="3" s="1"/>
  <c r="AB28" i="3" s="1"/>
  <c r="AQ36" i="1"/>
  <c r="AD29" i="3" s="1"/>
  <c r="AB29" i="3" s="1"/>
  <c r="AQ37" i="1"/>
  <c r="AD30" i="3" s="1"/>
  <c r="AB30" i="3" s="1"/>
  <c r="AR15" i="1"/>
  <c r="AE8" i="3" s="1"/>
  <c r="AR18" i="1"/>
  <c r="AE11" i="3" s="1"/>
  <c r="AR19" i="1"/>
  <c r="AE12" i="3" s="1"/>
  <c r="AR20" i="1"/>
  <c r="AE13" i="3" s="1"/>
  <c r="AR36" i="1"/>
  <c r="AE29" i="3" s="1"/>
  <c r="AR37" i="1"/>
  <c r="AE30" i="3" s="1"/>
  <c r="AR14" i="1"/>
  <c r="AE7" i="3" s="1"/>
  <c r="AR16" i="1"/>
  <c r="AE9" i="3" s="1"/>
  <c r="AR17" i="1"/>
  <c r="AE10" i="3" s="1"/>
  <c r="AR23" i="1"/>
  <c r="AE16" i="3" s="1"/>
  <c r="AR28" i="1"/>
  <c r="AE21" i="3" s="1"/>
  <c r="A13" i="1"/>
  <c r="AN139" i="3"/>
  <c r="AN74" i="3"/>
  <c r="AH141" i="3"/>
  <c r="AH42" i="3"/>
  <c r="AB66" i="3"/>
  <c r="AN31" i="3"/>
  <c r="AT66" i="3"/>
  <c r="AT132" i="3"/>
  <c r="AN37" i="3"/>
  <c r="AN105" i="3"/>
  <c r="AN144" i="3"/>
  <c r="AB62" i="3"/>
  <c r="AZ91" i="3"/>
  <c r="AN110" i="3"/>
  <c r="AB46" i="3"/>
  <c r="AH146" i="3"/>
  <c r="AN95" i="3"/>
  <c r="AZ56" i="3"/>
  <c r="AT32" i="3"/>
  <c r="AT135" i="3"/>
  <c r="AN75" i="3"/>
  <c r="AB143" i="3"/>
  <c r="AN116" i="3"/>
  <c r="AZ53" i="3"/>
  <c r="AZ43" i="3"/>
  <c r="AT97" i="3"/>
  <c r="AZ148" i="3"/>
  <c r="AT34" i="3"/>
  <c r="AH138" i="3"/>
  <c r="AB150" i="3"/>
  <c r="AZ44" i="3"/>
  <c r="AT43" i="3"/>
  <c r="AH131" i="3"/>
  <c r="AT54" i="3"/>
  <c r="AZ85" i="3"/>
  <c r="AZ95" i="3"/>
  <c r="AB145" i="3"/>
  <c r="AN36" i="3"/>
  <c r="AN86" i="3"/>
  <c r="AT119" i="3"/>
  <c r="AN53" i="3"/>
  <c r="AH69" i="3"/>
  <c r="AZ101" i="3"/>
  <c r="AH68" i="3"/>
  <c r="AN97" i="3"/>
  <c r="AN58" i="3"/>
  <c r="AN100" i="3"/>
  <c r="AN123" i="3"/>
  <c r="AB147" i="3"/>
  <c r="AB118" i="3"/>
  <c r="AZ48" i="3"/>
  <c r="AN46" i="3"/>
  <c r="AB101" i="3"/>
  <c r="AN79" i="3"/>
  <c r="AN77" i="3"/>
  <c r="AZ70" i="3"/>
  <c r="AT82" i="3"/>
  <c r="AN99" i="3"/>
  <c r="AN102" i="3"/>
  <c r="AB108" i="3"/>
  <c r="AB115" i="3"/>
  <c r="AZ134" i="3"/>
  <c r="AZ50" i="3"/>
  <c r="AN112" i="3"/>
  <c r="AH32" i="3"/>
  <c r="AB63" i="3"/>
  <c r="AZ86" i="3"/>
  <c r="AZ131" i="3"/>
  <c r="AB85" i="3"/>
  <c r="AB94" i="3"/>
  <c r="AH89" i="3"/>
  <c r="AZ111" i="3"/>
  <c r="AN135" i="3"/>
  <c r="AZ81" i="3"/>
  <c r="AN149" i="3"/>
  <c r="AH98" i="3"/>
  <c r="AT40" i="3"/>
  <c r="AT78" i="3"/>
  <c r="AH111" i="3"/>
  <c r="AZ123" i="3"/>
  <c r="AH37" i="3"/>
  <c r="AT38" i="3"/>
  <c r="AN140" i="3"/>
  <c r="AB103" i="3"/>
  <c r="AH104" i="3"/>
  <c r="AH114" i="3"/>
  <c r="AN38" i="3"/>
  <c r="AH50" i="3"/>
  <c r="AZ72" i="3"/>
  <c r="AB93" i="3"/>
  <c r="AB102" i="3"/>
  <c r="AH75" i="3"/>
  <c r="AZ47" i="3"/>
  <c r="AB73" i="3"/>
  <c r="AH115" i="3"/>
  <c r="AB123" i="3"/>
  <c r="AT109" i="3"/>
  <c r="AT106" i="3"/>
  <c r="AT111" i="3"/>
  <c r="AZ76" i="3"/>
  <c r="AT114" i="3"/>
  <c r="AH65" i="3"/>
  <c r="AZ90" i="3"/>
  <c r="AB38" i="3"/>
  <c r="AT41" i="3"/>
  <c r="AT91" i="3"/>
  <c r="AN106" i="3"/>
  <c r="AZ40" i="3"/>
  <c r="AT140" i="3"/>
  <c r="AN69" i="3"/>
  <c r="AH105" i="3"/>
  <c r="AH70" i="3"/>
  <c r="AB113" i="3"/>
  <c r="AT121" i="3"/>
  <c r="AN81" i="3"/>
  <c r="AZ133" i="3"/>
  <c r="AB90" i="3"/>
  <c r="AT117" i="3"/>
  <c r="AB95" i="3"/>
  <c r="AT110" i="3"/>
  <c r="AZ58" i="3"/>
  <c r="AZ42" i="3"/>
  <c r="AH47" i="3"/>
  <c r="AH119" i="3"/>
  <c r="AT35" i="3"/>
  <c r="AT134" i="3"/>
  <c r="AT90" i="3"/>
  <c r="AB114" i="3"/>
  <c r="AB119" i="3"/>
  <c r="AN137" i="3"/>
  <c r="AB126" i="3"/>
  <c r="AB125" i="3"/>
  <c r="AB130" i="3"/>
  <c r="AT100" i="3"/>
  <c r="AZ142" i="3"/>
  <c r="AB48" i="3"/>
  <c r="AT94" i="3"/>
  <c r="AB53" i="3"/>
  <c r="AT50" i="3"/>
  <c r="AB42" i="3"/>
  <c r="AB69" i="3"/>
  <c r="AN93" i="3"/>
  <c r="AB98" i="3"/>
  <c r="AH92" i="3"/>
  <c r="AN50" i="3"/>
  <c r="AN63" i="3"/>
  <c r="AB32" i="3"/>
  <c r="AZ68" i="3"/>
  <c r="AN131" i="3"/>
  <c r="AH91" i="3"/>
  <c r="AZ126" i="3"/>
  <c r="AH132" i="3"/>
  <c r="AZ100" i="3"/>
  <c r="AZ77" i="3"/>
  <c r="AT136" i="3"/>
  <c r="AN80" i="3"/>
  <c r="AN109" i="3"/>
  <c r="AT99" i="3"/>
  <c r="AN115" i="3"/>
  <c r="AZ127" i="3"/>
  <c r="AT102" i="3"/>
  <c r="AN147" i="3"/>
  <c r="AN103" i="3"/>
  <c r="AN72" i="3"/>
  <c r="AB70" i="3"/>
  <c r="AT75" i="3"/>
  <c r="AT127" i="3"/>
  <c r="AB131" i="3"/>
  <c r="AN141" i="3"/>
  <c r="AB89" i="3"/>
  <c r="AT73" i="3"/>
  <c r="AN42" i="3"/>
  <c r="AN118" i="3"/>
  <c r="AH125" i="3"/>
  <c r="AZ99" i="3"/>
  <c r="AZ96" i="3"/>
  <c r="AN150" i="3"/>
  <c r="AH139" i="3"/>
  <c r="AB106" i="3"/>
  <c r="AZ128" i="3"/>
  <c r="AB129" i="3"/>
  <c r="AH76" i="3"/>
  <c r="AN48" i="3"/>
  <c r="AH55" i="3"/>
  <c r="AN62" i="3"/>
  <c r="AB72" i="3"/>
  <c r="AH48" i="3"/>
  <c r="AN111" i="3"/>
  <c r="AH40" i="3"/>
  <c r="AH101" i="3"/>
  <c r="AH43" i="3"/>
  <c r="AZ79" i="3"/>
  <c r="AB52" i="3"/>
  <c r="AZ114" i="3"/>
  <c r="AT128" i="3"/>
  <c r="AB107" i="3"/>
  <c r="AT108" i="3"/>
  <c r="AH85" i="3"/>
  <c r="AZ61" i="3"/>
  <c r="AZ93" i="3"/>
  <c r="AB120" i="3"/>
  <c r="AN87" i="3"/>
  <c r="AT39" i="3"/>
  <c r="AH135" i="3"/>
  <c r="AN76" i="3"/>
  <c r="AN65" i="3"/>
  <c r="AZ52" i="3"/>
  <c r="AH102" i="3"/>
  <c r="AT69" i="3"/>
  <c r="AN78" i="3"/>
  <c r="AT79" i="3"/>
  <c r="AH97" i="3"/>
  <c r="AZ82" i="3"/>
  <c r="AH77" i="3"/>
  <c r="AZ120" i="3"/>
  <c r="AH129" i="3"/>
  <c r="AH99" i="3"/>
  <c r="AH108" i="3"/>
  <c r="AZ104" i="3"/>
  <c r="AZ87" i="3"/>
  <c r="AZ110" i="3"/>
  <c r="AT120" i="3"/>
  <c r="AB104" i="3"/>
  <c r="AN114" i="3"/>
  <c r="AH100" i="3"/>
  <c r="AB65" i="3"/>
  <c r="AB148" i="3"/>
  <c r="AT150" i="3"/>
  <c r="AB50" i="3"/>
  <c r="AZ71" i="3"/>
  <c r="AH31" i="3"/>
  <c r="AT112" i="3"/>
  <c r="AB136" i="3"/>
  <c r="AN33" i="3"/>
  <c r="AT89" i="3"/>
  <c r="AB75" i="3"/>
  <c r="AB134" i="3"/>
  <c r="AT124" i="3"/>
  <c r="AZ51" i="3"/>
  <c r="AH52" i="3"/>
  <c r="AT60" i="3"/>
  <c r="AZ106" i="3"/>
  <c r="AZ139" i="3"/>
  <c r="AN113" i="3"/>
  <c r="AH126" i="3"/>
  <c r="AN117" i="3"/>
  <c r="AZ36" i="3"/>
  <c r="AH116" i="3"/>
  <c r="AN127" i="3"/>
  <c r="AH107" i="3"/>
  <c r="AZ33" i="3"/>
  <c r="AH103" i="3"/>
  <c r="AT103" i="3"/>
  <c r="AB112" i="3"/>
  <c r="AH45" i="3"/>
  <c r="AT68" i="3"/>
  <c r="AB76" i="3"/>
  <c r="AZ112" i="3"/>
  <c r="AT72" i="3"/>
  <c r="AN128" i="3"/>
  <c r="AT57" i="3"/>
  <c r="AB51" i="3"/>
  <c r="AZ80" i="3"/>
  <c r="AZ137" i="3"/>
  <c r="AZ109" i="3"/>
  <c r="AH36" i="3"/>
  <c r="AZ94" i="3"/>
  <c r="AB100" i="3"/>
  <c r="AT98" i="3"/>
  <c r="AZ78" i="3"/>
  <c r="AN89" i="3"/>
  <c r="AZ83" i="3"/>
  <c r="AB81" i="3"/>
  <c r="AN43" i="3"/>
  <c r="AH39" i="3"/>
  <c r="AN45" i="3"/>
  <c r="AZ66" i="3"/>
  <c r="AT81" i="3"/>
  <c r="AN47" i="3"/>
  <c r="AT101" i="3"/>
  <c r="AN146" i="3"/>
  <c r="AT149" i="3"/>
  <c r="AT104" i="3"/>
  <c r="AT85" i="3"/>
  <c r="AZ113" i="3"/>
  <c r="AT93" i="3"/>
  <c r="AT138" i="3"/>
  <c r="AT36" i="3"/>
  <c r="AT143" i="3"/>
  <c r="AZ146" i="3"/>
  <c r="AB78" i="3"/>
  <c r="AT55" i="3"/>
  <c r="AT107" i="3"/>
  <c r="AB68" i="3"/>
  <c r="AZ130" i="3"/>
  <c r="AH120" i="3"/>
  <c r="AB96" i="3"/>
  <c r="AZ67" i="3"/>
  <c r="AN64" i="3"/>
  <c r="AB135" i="3"/>
  <c r="AZ92" i="3"/>
  <c r="AH64" i="3"/>
  <c r="AT61" i="3"/>
  <c r="AB97" i="3"/>
  <c r="AN73" i="3"/>
  <c r="AN94" i="3"/>
  <c r="AH57" i="3"/>
  <c r="AB35" i="3"/>
  <c r="AN104" i="3"/>
  <c r="AT141" i="3"/>
  <c r="AB122" i="3"/>
  <c r="AB45" i="3"/>
  <c r="AB105" i="3"/>
  <c r="AH144" i="3"/>
  <c r="AH56" i="3"/>
  <c r="AT77" i="3"/>
  <c r="AH130" i="3"/>
  <c r="AB88" i="3"/>
  <c r="AT88" i="3"/>
  <c r="AT33" i="3"/>
  <c r="AN124" i="3"/>
  <c r="AN143" i="3"/>
  <c r="AH86" i="3"/>
  <c r="AZ144" i="3"/>
  <c r="AT76" i="3"/>
  <c r="AT130" i="3"/>
  <c r="AB121" i="3"/>
  <c r="AH79" i="3"/>
  <c r="AZ140" i="3"/>
  <c r="AH88" i="3"/>
  <c r="AH46" i="3"/>
  <c r="AH49" i="3"/>
  <c r="AH94" i="3"/>
  <c r="AH51" i="3"/>
  <c r="AZ31" i="3"/>
  <c r="AH95" i="3"/>
  <c r="AT87" i="3"/>
  <c r="AB37" i="3"/>
  <c r="AZ97" i="3"/>
  <c r="AZ75" i="3"/>
  <c r="AH142" i="3"/>
  <c r="AT148" i="3"/>
  <c r="AN134" i="3"/>
  <c r="AZ115" i="3"/>
  <c r="AT31" i="3"/>
  <c r="AZ49" i="3"/>
  <c r="AN71" i="3"/>
  <c r="AH74" i="3"/>
  <c r="AB59" i="3"/>
  <c r="AT146" i="3"/>
  <c r="AH81" i="3"/>
  <c r="AB34" i="3"/>
  <c r="AB71" i="3"/>
  <c r="AN119" i="3"/>
  <c r="AT84" i="3"/>
  <c r="AT96" i="3"/>
  <c r="AN32" i="3"/>
  <c r="AH59" i="3"/>
  <c r="AN129" i="3"/>
  <c r="AB139" i="3"/>
  <c r="AH72" i="3"/>
  <c r="AB140" i="3"/>
  <c r="AN142" i="3"/>
  <c r="AH117" i="3"/>
  <c r="AZ32" i="3"/>
  <c r="AH82" i="3"/>
  <c r="AZ116" i="3"/>
  <c r="AH71" i="3"/>
  <c r="AZ39" i="3"/>
  <c r="AZ34" i="3"/>
  <c r="AH90" i="3"/>
  <c r="AB127" i="3"/>
  <c r="AB91" i="3"/>
  <c r="AN121" i="3"/>
  <c r="AH54" i="3"/>
  <c r="AH73" i="3"/>
  <c r="AT52" i="3"/>
  <c r="AH87" i="3"/>
  <c r="AN122" i="3"/>
  <c r="AZ69" i="3"/>
  <c r="AZ117" i="3"/>
  <c r="AH66" i="3"/>
  <c r="AT142" i="3"/>
  <c r="AT129" i="3"/>
  <c r="AB141" i="3"/>
  <c r="AB77" i="3"/>
  <c r="AN67" i="3"/>
  <c r="AZ145" i="3"/>
  <c r="AB33" i="3"/>
  <c r="AT62" i="3"/>
  <c r="AN34" i="3"/>
  <c r="AB64" i="3"/>
  <c r="AN90" i="3"/>
  <c r="AZ119" i="3"/>
  <c r="AN57" i="3"/>
  <c r="AT51" i="3"/>
  <c r="AT116" i="3"/>
  <c r="AB87" i="3"/>
  <c r="AB109" i="3"/>
  <c r="AN120" i="3"/>
  <c r="AN148" i="3"/>
  <c r="AB56" i="3"/>
  <c r="AH38" i="3"/>
  <c r="AT86" i="3"/>
  <c r="AT42" i="3"/>
  <c r="AT95" i="3"/>
  <c r="AZ46" i="3"/>
  <c r="AN88" i="3"/>
  <c r="AB133" i="3"/>
  <c r="AH96" i="3"/>
  <c r="AN83" i="3"/>
  <c r="AN98" i="3"/>
  <c r="AB82" i="3"/>
  <c r="AT67" i="3"/>
  <c r="AT71" i="3"/>
  <c r="AT123" i="3"/>
  <c r="AT53" i="3"/>
  <c r="AB110" i="3"/>
  <c r="AZ45" i="3"/>
  <c r="AZ150" i="3"/>
  <c r="AN44" i="3"/>
  <c r="AH53" i="3"/>
  <c r="AZ107" i="3"/>
  <c r="AT45" i="3"/>
  <c r="AB86" i="3"/>
  <c r="AB116" i="3"/>
  <c r="AN132" i="3"/>
  <c r="AZ103" i="3"/>
  <c r="AB149" i="3"/>
  <c r="AZ129" i="3"/>
  <c r="AT59" i="3"/>
  <c r="AB47" i="3"/>
  <c r="AZ135" i="3"/>
  <c r="AH124" i="3"/>
  <c r="AZ74" i="3"/>
  <c r="AB111" i="3"/>
  <c r="AT115" i="3"/>
  <c r="AZ89" i="3"/>
  <c r="AZ121" i="3"/>
  <c r="AZ136" i="3"/>
  <c r="AH112" i="3"/>
  <c r="AT58" i="3"/>
  <c r="AH147" i="3"/>
  <c r="AH121" i="3"/>
  <c r="AZ122" i="3"/>
  <c r="AH148" i="3"/>
  <c r="AT125" i="3"/>
  <c r="AH136" i="3"/>
  <c r="AH118" i="3"/>
  <c r="AZ108" i="3"/>
  <c r="AT49" i="3"/>
  <c r="AH35" i="3"/>
  <c r="AT48" i="3"/>
  <c r="AN66" i="3"/>
  <c r="AB60" i="3"/>
  <c r="AB57" i="3"/>
  <c r="AN51" i="3"/>
  <c r="AB84" i="3"/>
  <c r="AZ98" i="3"/>
  <c r="AH127" i="3"/>
  <c r="AN136" i="3"/>
  <c r="AT37" i="3"/>
  <c r="AT126" i="3"/>
  <c r="AB128" i="3"/>
  <c r="AN56" i="3"/>
  <c r="AZ54" i="3"/>
  <c r="AN70" i="3"/>
  <c r="AZ55" i="3"/>
  <c r="AB31" i="3"/>
  <c r="AH80" i="3"/>
  <c r="AZ41" i="3"/>
  <c r="AB74" i="3"/>
  <c r="AZ60" i="3"/>
  <c r="AB142" i="3"/>
  <c r="AN107" i="3"/>
  <c r="AB83" i="3"/>
  <c r="AT118" i="3"/>
  <c r="AT137" i="3"/>
  <c r="AZ88" i="3"/>
  <c r="AZ132" i="3"/>
  <c r="AT145" i="3"/>
  <c r="AZ64" i="3"/>
  <c r="AN49" i="3"/>
  <c r="AB41" i="3"/>
  <c r="AN40" i="3"/>
  <c r="AB79" i="3"/>
  <c r="AH143" i="3"/>
  <c r="AH109" i="3"/>
  <c r="AT44" i="3"/>
  <c r="AN39" i="3"/>
  <c r="AN61" i="3"/>
  <c r="AN126" i="3"/>
  <c r="AT131" i="3"/>
  <c r="AZ35" i="3"/>
  <c r="AH58" i="3"/>
  <c r="AZ141" i="3"/>
  <c r="AN68" i="3"/>
  <c r="AZ118" i="3"/>
  <c r="AB99" i="3"/>
  <c r="AH62" i="3"/>
  <c r="AN85" i="3"/>
  <c r="AB92" i="3"/>
  <c r="AN145" i="3"/>
  <c r="AT113" i="3"/>
  <c r="AN60" i="3"/>
  <c r="AT122" i="3"/>
  <c r="AN108" i="3"/>
  <c r="AZ59" i="3"/>
  <c r="AH78" i="3"/>
  <c r="AT70" i="3"/>
  <c r="AN55" i="3"/>
  <c r="AZ57" i="3"/>
  <c r="AH41" i="3"/>
  <c r="AZ143" i="3"/>
  <c r="AZ149" i="3"/>
  <c r="AZ138" i="3"/>
  <c r="AH34" i="3"/>
  <c r="AH106" i="3"/>
  <c r="AB36" i="3"/>
  <c r="AN101" i="3"/>
  <c r="AH110" i="3"/>
  <c r="AH145" i="3"/>
  <c r="AN125" i="3"/>
  <c r="AB67" i="3"/>
  <c r="AN96" i="3"/>
  <c r="AN133" i="3"/>
  <c r="AH84" i="3"/>
  <c r="AB40" i="3"/>
  <c r="AB138" i="3"/>
  <c r="AT133" i="3"/>
  <c r="AT83" i="3"/>
  <c r="AH33" i="3"/>
  <c r="AH133" i="3"/>
  <c r="AB61" i="3"/>
  <c r="AH67" i="3"/>
  <c r="AB117" i="3"/>
  <c r="AH63" i="3"/>
  <c r="AZ124" i="3"/>
  <c r="AN59" i="3"/>
  <c r="AT65" i="3"/>
  <c r="AH83" i="3"/>
  <c r="AZ63" i="3"/>
  <c r="AH93" i="3"/>
  <c r="AH150" i="3"/>
  <c r="AB54" i="3"/>
  <c r="AB132" i="3"/>
  <c r="AT56" i="3"/>
  <c r="AT64" i="3"/>
  <c r="AT147" i="3"/>
  <c r="AT80" i="3"/>
  <c r="AN52" i="3"/>
  <c r="AB39" i="3"/>
  <c r="AB44" i="3"/>
  <c r="AB144" i="3"/>
  <c r="AB55" i="3"/>
  <c r="AT63" i="3"/>
  <c r="AN92" i="3"/>
  <c r="AH137" i="3"/>
  <c r="AH134" i="3"/>
  <c r="AB124" i="3"/>
  <c r="AH123" i="3"/>
  <c r="AT144" i="3"/>
  <c r="AT46" i="3"/>
  <c r="AZ73" i="3"/>
  <c r="AZ147" i="3"/>
  <c r="AT74" i="3"/>
  <c r="AH128" i="3"/>
  <c r="AN138" i="3"/>
  <c r="AH149" i="3"/>
  <c r="AH61" i="3"/>
  <c r="AN91" i="3"/>
  <c r="AN82" i="3"/>
  <c r="AZ84" i="3"/>
  <c r="AZ38" i="3"/>
  <c r="AT92" i="3"/>
  <c r="AZ37" i="3"/>
  <c r="AZ62" i="3"/>
  <c r="AB43" i="3"/>
  <c r="AN130" i="3"/>
  <c r="AN84" i="3"/>
  <c r="AB137" i="3"/>
  <c r="AT105" i="3"/>
  <c r="AT139" i="3"/>
  <c r="AN41" i="3"/>
  <c r="AH122" i="3"/>
  <c r="AZ65" i="3"/>
  <c r="AB80" i="3"/>
  <c r="AH113" i="3"/>
  <c r="AZ125" i="3"/>
  <c r="AB58" i="3"/>
  <c r="AB146" i="3"/>
  <c r="AB49" i="3"/>
  <c r="AZ105" i="3"/>
  <c r="AZ102" i="3"/>
  <c r="AN35" i="3"/>
  <c r="AH140" i="3"/>
  <c r="AT47" i="3"/>
  <c r="AH60" i="3"/>
  <c r="AN54" i="3"/>
  <c r="AH44" i="3"/>
  <c r="AB15" i="3"/>
  <c r="AN14" i="3"/>
  <c r="AZ28" i="3"/>
  <c r="AZ15" i="3"/>
  <c r="AZ26" i="3"/>
  <c r="AT20" i="3"/>
  <c r="AZ11" i="3"/>
  <c r="AZ20" i="3"/>
  <c r="AZ29" i="3"/>
  <c r="AZ23" i="3"/>
  <c r="AZ9" i="3"/>
  <c r="AT19" i="3"/>
  <c r="AH22" i="3"/>
  <c r="AZ27" i="3"/>
  <c r="AH18" i="3"/>
  <c r="AN23" i="3"/>
  <c r="AZ30" i="3"/>
  <c r="AH26" i="3"/>
  <c r="AH15" i="3"/>
  <c r="AH27" i="3"/>
  <c r="AZ7" i="3"/>
  <c r="AZ18" i="3"/>
  <c r="AT24" i="3"/>
  <c r="AZ13" i="3"/>
  <c r="AT22" i="3"/>
  <c r="AZ8" i="3"/>
  <c r="AB25" i="3"/>
  <c r="AZ22" i="3"/>
  <c r="AT14" i="3"/>
  <c r="AZ12" i="3"/>
  <c r="AH24" i="3"/>
  <c r="AB14" i="3"/>
  <c r="AH14" i="3"/>
  <c r="AB27" i="3"/>
  <c r="AH23" i="3"/>
  <c r="AZ16" i="3"/>
  <c r="AT17" i="3"/>
  <c r="AN25" i="3"/>
  <c r="AH19" i="3"/>
  <c r="AB17" i="3"/>
  <c r="AN22" i="3"/>
  <c r="AN26" i="3"/>
  <c r="AN20" i="3"/>
  <c r="AB26" i="3"/>
  <c r="AT15" i="3"/>
  <c r="AH25" i="3"/>
  <c r="AZ10" i="3"/>
  <c r="AT23" i="3"/>
  <c r="AZ25" i="3"/>
  <c r="AZ21" i="3"/>
  <c r="AT27" i="3"/>
  <c r="AB23" i="3"/>
  <c r="AH20" i="3"/>
  <c r="AN15" i="3"/>
  <c r="AH17" i="3"/>
  <c r="AT18" i="3"/>
  <c r="AZ19" i="3"/>
  <c r="AN18" i="3"/>
  <c r="AT26" i="3"/>
  <c r="AB18" i="3"/>
  <c r="AB20" i="3"/>
  <c r="AT25" i="3"/>
  <c r="AN19" i="3"/>
  <c r="AN27" i="3"/>
  <c r="AB22" i="3"/>
  <c r="AZ24" i="3"/>
  <c r="AN24" i="3"/>
  <c r="AZ14" i="3"/>
  <c r="AN17" i="3"/>
  <c r="AB24" i="3"/>
  <c r="AB19" i="3"/>
  <c r="AZ17" i="3"/>
  <c r="AQ20" i="1" l="1"/>
  <c r="AD13" i="3" s="1"/>
  <c r="AQ23" i="1"/>
  <c r="AD16" i="3" s="1"/>
  <c r="AQ28" i="1"/>
  <c r="AD21" i="3" s="1"/>
  <c r="AV37" i="1"/>
  <c r="AI30" i="3" s="1"/>
  <c r="AW37" i="1"/>
  <c r="AJ30" i="3" s="1"/>
  <c r="AH30" i="3" s="1"/>
  <c r="AX37" i="1"/>
  <c r="AK30" i="3" s="1"/>
  <c r="AV17" i="1"/>
  <c r="AI10" i="3" s="1"/>
  <c r="AW17" i="1"/>
  <c r="AJ10" i="3" s="1"/>
  <c r="AH10" i="3" s="1"/>
  <c r="AX17" i="1"/>
  <c r="AK10" i="3" s="1"/>
  <c r="AV36" i="1"/>
  <c r="AI29" i="3" s="1"/>
  <c r="AW36" i="1"/>
  <c r="AJ29" i="3" s="1"/>
  <c r="AH29" i="3" s="1"/>
  <c r="AX36" i="1"/>
  <c r="AK29" i="3" s="1"/>
  <c r="AV16" i="1"/>
  <c r="AI9" i="3" s="1"/>
  <c r="AW16" i="1"/>
  <c r="AJ9" i="3" s="1"/>
  <c r="AH9" i="3" s="1"/>
  <c r="AX16" i="1"/>
  <c r="AK9" i="3" s="1"/>
  <c r="AV35" i="1"/>
  <c r="AI28" i="3" s="1"/>
  <c r="AW35" i="1"/>
  <c r="AJ28" i="3" s="1"/>
  <c r="AH28" i="3" s="1"/>
  <c r="AX35" i="1"/>
  <c r="AK28" i="3" s="1"/>
  <c r="AV19" i="1"/>
  <c r="AI12" i="3" s="1"/>
  <c r="AW19" i="1"/>
  <c r="AJ12" i="3" s="1"/>
  <c r="AH12" i="3" s="1"/>
  <c r="AX19" i="1"/>
  <c r="AK12" i="3" s="1"/>
  <c r="AV15" i="1"/>
  <c r="AI8" i="3" s="1"/>
  <c r="AW15" i="1"/>
  <c r="AJ8" i="3" s="1"/>
  <c r="AH8" i="3" s="1"/>
  <c r="AX15" i="1"/>
  <c r="AK8" i="3" s="1"/>
  <c r="AV18" i="1"/>
  <c r="AI11" i="3" s="1"/>
  <c r="AW18" i="1"/>
  <c r="AJ11" i="3" s="1"/>
  <c r="AH11" i="3" s="1"/>
  <c r="AX18" i="1"/>
  <c r="AK11" i="3" s="1"/>
  <c r="AV14" i="1"/>
  <c r="AI7" i="3" s="1"/>
  <c r="AW14" i="1"/>
  <c r="AJ7" i="3" s="1"/>
  <c r="AH7" i="3" s="1"/>
  <c r="AX14" i="1"/>
  <c r="AK7" i="3" s="1"/>
  <c r="A14" i="1"/>
  <c r="A15" i="1"/>
  <c r="BQ13" i="1"/>
  <c r="AB16" i="3"/>
  <c r="AB13" i="3"/>
  <c r="AB21" i="3"/>
  <c r="AX20" i="1" l="1"/>
  <c r="AK13" i="3" s="1"/>
  <c r="AV20" i="1"/>
  <c r="AI13" i="3" s="1"/>
  <c r="AX28" i="1"/>
  <c r="AK21" i="3" s="1"/>
  <c r="AX23" i="1"/>
  <c r="AK16" i="3" s="1"/>
  <c r="AV28" i="1"/>
  <c r="AI21" i="3" s="1"/>
  <c r="AV23" i="1"/>
  <c r="AI16" i="3" s="1"/>
  <c r="BC14" i="1"/>
  <c r="AP7" i="3" s="1"/>
  <c r="AN7" i="3" s="1"/>
  <c r="BD14" i="1"/>
  <c r="AQ7" i="3" s="1"/>
  <c r="BB14" i="1"/>
  <c r="AO7" i="3" s="1"/>
  <c r="BC15" i="1"/>
  <c r="AP8" i="3" s="1"/>
  <c r="AN8" i="3" s="1"/>
  <c r="BD15" i="1"/>
  <c r="AQ8" i="3" s="1"/>
  <c r="BB15" i="1"/>
  <c r="AO8" i="3" s="1"/>
  <c r="BC19" i="1"/>
  <c r="AP12" i="3" s="1"/>
  <c r="AN12" i="3" s="1"/>
  <c r="BB19" i="1"/>
  <c r="AO12" i="3" s="1"/>
  <c r="BD19" i="1"/>
  <c r="AQ12" i="3" s="1"/>
  <c r="BC35" i="1"/>
  <c r="AP28" i="3" s="1"/>
  <c r="AN28" i="3" s="1"/>
  <c r="BD35" i="1"/>
  <c r="AQ28" i="3" s="1"/>
  <c r="BB35" i="1"/>
  <c r="AO28" i="3" s="1"/>
  <c r="BC16" i="1"/>
  <c r="AP9" i="3" s="1"/>
  <c r="AN9" i="3" s="1"/>
  <c r="BB16" i="1"/>
  <c r="AO9" i="3" s="1"/>
  <c r="BD16" i="1"/>
  <c r="AQ9" i="3" s="1"/>
  <c r="BC36" i="1"/>
  <c r="AP29" i="3" s="1"/>
  <c r="AN29" i="3" s="1"/>
  <c r="BB36" i="1"/>
  <c r="AO29" i="3" s="1"/>
  <c r="BD36" i="1"/>
  <c r="AQ29" i="3" s="1"/>
  <c r="BC17" i="1"/>
  <c r="AP10" i="3" s="1"/>
  <c r="AN10" i="3" s="1"/>
  <c r="BB17" i="1"/>
  <c r="AO10" i="3" s="1"/>
  <c r="BD17" i="1"/>
  <c r="AQ10" i="3" s="1"/>
  <c r="BC37" i="1"/>
  <c r="AP30" i="3" s="1"/>
  <c r="AN30" i="3" s="1"/>
  <c r="BD37" i="1"/>
  <c r="AQ30" i="3" s="1"/>
  <c r="BB37" i="1"/>
  <c r="AO30" i="3" s="1"/>
  <c r="BC18" i="1"/>
  <c r="AP11" i="3" s="1"/>
  <c r="AN11" i="3" s="1"/>
  <c r="BD18" i="1"/>
  <c r="AQ11" i="3" s="1"/>
  <c r="BB18" i="1"/>
  <c r="AO11" i="3" s="1"/>
  <c r="A16" i="1"/>
  <c r="AW28" i="1" l="1"/>
  <c r="AJ21" i="3" s="1"/>
  <c r="AW23" i="1"/>
  <c r="AJ16" i="3" s="1"/>
  <c r="AW20" i="1"/>
  <c r="BJ18" i="1"/>
  <c r="AW11" i="3" s="1"/>
  <c r="BI18" i="1"/>
  <c r="AV11" i="3" s="1"/>
  <c r="AT11" i="3" s="1"/>
  <c r="BH18" i="1"/>
  <c r="AU11" i="3" s="1"/>
  <c r="BJ37" i="1"/>
  <c r="AW30" i="3" s="1"/>
  <c r="BI37" i="1"/>
  <c r="AV30" i="3" s="1"/>
  <c r="AT30" i="3" s="1"/>
  <c r="BH37" i="1"/>
  <c r="AU30" i="3" s="1"/>
  <c r="BJ17" i="1"/>
  <c r="AW10" i="3" s="1"/>
  <c r="BI17" i="1"/>
  <c r="AV10" i="3" s="1"/>
  <c r="AT10" i="3" s="1"/>
  <c r="BH17" i="1"/>
  <c r="AU10" i="3" s="1"/>
  <c r="BJ36" i="1"/>
  <c r="AW29" i="3" s="1"/>
  <c r="BI36" i="1"/>
  <c r="AV29" i="3" s="1"/>
  <c r="AT29" i="3" s="1"/>
  <c r="BH36" i="1"/>
  <c r="AU29" i="3" s="1"/>
  <c r="BJ16" i="1"/>
  <c r="AW9" i="3" s="1"/>
  <c r="BI16" i="1"/>
  <c r="AV9" i="3" s="1"/>
  <c r="AT9" i="3" s="1"/>
  <c r="BH16" i="1"/>
  <c r="AU9" i="3" s="1"/>
  <c r="BJ35" i="1"/>
  <c r="AW28" i="3" s="1"/>
  <c r="BI35" i="1"/>
  <c r="AV28" i="3" s="1"/>
  <c r="AT28" i="3" s="1"/>
  <c r="BH35" i="1"/>
  <c r="AU28" i="3" s="1"/>
  <c r="BJ19" i="1"/>
  <c r="AW12" i="3" s="1"/>
  <c r="BI19" i="1"/>
  <c r="AV12" i="3" s="1"/>
  <c r="AT12" i="3" s="1"/>
  <c r="BH19" i="1"/>
  <c r="AU12" i="3" s="1"/>
  <c r="BJ15" i="1"/>
  <c r="AW8" i="3" s="1"/>
  <c r="BI15" i="1"/>
  <c r="AV8" i="3" s="1"/>
  <c r="AT8" i="3" s="1"/>
  <c r="BH15" i="1"/>
  <c r="AU8" i="3" s="1"/>
  <c r="BJ14" i="1"/>
  <c r="AW7" i="3" s="1"/>
  <c r="BI14" i="1"/>
  <c r="AV7" i="3" s="1"/>
  <c r="AT7" i="3" s="1"/>
  <c r="BH14" i="1"/>
  <c r="AU7" i="3" s="1"/>
  <c r="A17" i="1"/>
  <c r="AL13" i="1"/>
  <c r="AJ13" i="1"/>
  <c r="AH16" i="3"/>
  <c r="AH21" i="3"/>
  <c r="AK13" i="1" l="1"/>
  <c r="AP13" i="1" s="1"/>
  <c r="BB20" i="1"/>
  <c r="AO13" i="3" s="1"/>
  <c r="AJ13" i="3"/>
  <c r="BB28" i="1"/>
  <c r="AO21" i="3" s="1"/>
  <c r="BD23" i="1"/>
  <c r="AQ16" i="3" s="1"/>
  <c r="BD28" i="1"/>
  <c r="AQ21" i="3" s="1"/>
  <c r="BB23" i="1"/>
  <c r="AO16" i="3" s="1"/>
  <c r="BC20" i="1"/>
  <c r="AP13" i="3" s="1"/>
  <c r="BD20" i="1"/>
  <c r="AQ13" i="3" s="1"/>
  <c r="A18" i="1"/>
  <c r="BY18" i="1" s="1"/>
  <c r="AH13" i="3"/>
  <c r="AN13" i="3"/>
  <c r="AQ13" i="1" l="1"/>
  <c r="AW13" i="1" s="1"/>
  <c r="AR13" i="1"/>
  <c r="BC28" i="1"/>
  <c r="BC23" i="1"/>
  <c r="AP16" i="3" s="1"/>
  <c r="BH20" i="1"/>
  <c r="AU13" i="3" s="1"/>
  <c r="BJ20" i="1"/>
  <c r="AW13" i="3" s="1"/>
  <c r="A19" i="1"/>
  <c r="BY19" i="1" s="1"/>
  <c r="BN18" i="1"/>
  <c r="AN16" i="3"/>
  <c r="AX13" i="1" l="1"/>
  <c r="AV13" i="1"/>
  <c r="BJ28" i="1"/>
  <c r="AW21" i="3" s="1"/>
  <c r="AP21" i="3"/>
  <c r="BH23" i="1"/>
  <c r="AU16" i="3" s="1"/>
  <c r="BI20" i="1"/>
  <c r="AV13" i="3" s="1"/>
  <c r="BH28" i="1"/>
  <c r="AU21" i="3" s="1"/>
  <c r="BJ23" i="1"/>
  <c r="AW16" i="3" s="1"/>
  <c r="A20" i="1"/>
  <c r="BN19" i="1"/>
  <c r="BB13" i="1"/>
  <c r="BD13" i="1"/>
  <c r="BC13" i="1"/>
  <c r="AN21" i="3"/>
  <c r="AT13" i="3"/>
  <c r="A21" i="1" l="1"/>
  <c r="BY20" i="1"/>
  <c r="BI23" i="1"/>
  <c r="AV16" i="3" s="1"/>
  <c r="BI28" i="1"/>
  <c r="AV21" i="3" s="1"/>
  <c r="BN20" i="1"/>
  <c r="BJ13" i="1"/>
  <c r="BH13" i="1"/>
  <c r="BI13" i="1"/>
  <c r="AT16" i="3"/>
  <c r="AT21" i="3"/>
  <c r="BY21" i="1" l="1"/>
  <c r="A22" i="1"/>
  <c r="BY22" i="1" s="1"/>
  <c r="BY23" i="1"/>
  <c r="D7" i="1"/>
  <c r="D8" i="1"/>
  <c r="BN21" i="1" l="1"/>
  <c r="BY24" i="1"/>
  <c r="BN23" i="1"/>
  <c r="T13" i="1"/>
  <c r="BY25" i="1" l="1"/>
  <c r="BN24" i="1"/>
  <c r="BP18" i="1"/>
  <c r="BY27" i="1" l="1"/>
  <c r="BN25" i="1"/>
  <c r="BN26" i="1" l="1"/>
  <c r="BY29" i="1" l="1"/>
  <c r="BN28" i="1"/>
  <c r="P6" i="3"/>
  <c r="E6" i="3"/>
  <c r="BY30" i="1" l="1"/>
  <c r="BN29" i="1"/>
  <c r="C7" i="4"/>
  <c r="D7" i="4"/>
  <c r="E7" i="4"/>
  <c r="F7" i="4"/>
  <c r="BY31" i="1" l="1"/>
  <c r="BN30" i="1"/>
  <c r="D6" i="3"/>
  <c r="BD6" i="3"/>
  <c r="AY6" i="3"/>
  <c r="AF6" i="3"/>
  <c r="AG6" i="3"/>
  <c r="AL6" i="3"/>
  <c r="AM6" i="3"/>
  <c r="AR6" i="3"/>
  <c r="AS6" i="3"/>
  <c r="AX6" i="3"/>
  <c r="AE6" i="3"/>
  <c r="AA6" i="3"/>
  <c r="W6" i="3"/>
  <c r="Z6" i="3"/>
  <c r="X6" i="3"/>
  <c r="Y6" i="3"/>
  <c r="V6" i="3"/>
  <c r="U6" i="3"/>
  <c r="S6" i="3"/>
  <c r="R6" i="3"/>
  <c r="Q6" i="3"/>
  <c r="Q7" i="3" s="1"/>
  <c r="O6" i="3"/>
  <c r="N6" i="3"/>
  <c r="M6" i="3"/>
  <c r="L6" i="3"/>
  <c r="K6" i="3"/>
  <c r="I6" i="3"/>
  <c r="J6" i="3"/>
  <c r="H6" i="3"/>
  <c r="H7" i="3" s="1"/>
  <c r="G6" i="3"/>
  <c r="G7" i="3" s="1"/>
  <c r="F6" i="3"/>
  <c r="F7" i="3" s="1"/>
  <c r="BY32" i="1" l="1"/>
  <c r="BN31" i="1"/>
  <c r="C6" i="3"/>
  <c r="B6" i="3"/>
  <c r="A6" i="3"/>
  <c r="AW6" i="3"/>
  <c r="AQ6" i="3"/>
  <c r="AK6" i="3"/>
  <c r="AU6" i="3"/>
  <c r="AO6" i="3"/>
  <c r="AI6" i="3"/>
  <c r="AC6" i="3"/>
  <c r="BC6" i="3"/>
  <c r="BA6" i="3"/>
  <c r="BY33" i="1" l="1"/>
  <c r="BN32" i="1"/>
  <c r="BB6" i="3"/>
  <c r="AZ6" i="3"/>
  <c r="BY34" i="1" l="1"/>
  <c r="BN33" i="1"/>
  <c r="BN34" i="1" l="1"/>
  <c r="D3" i="4"/>
  <c r="E3" i="4"/>
  <c r="F3" i="4"/>
  <c r="C3" i="4"/>
  <c r="AD6" i="3"/>
  <c r="AB6" i="3" s="1"/>
  <c r="E4" i="4" l="1"/>
  <c r="F4" i="4"/>
  <c r="D4" i="4"/>
  <c r="AJ6" i="3"/>
  <c r="AH6" i="3" s="1"/>
  <c r="C4" i="4"/>
  <c r="G7" i="4"/>
  <c r="G3" i="4"/>
  <c r="AP6" i="3"/>
  <c r="AN6" i="3" s="1"/>
  <c r="G4" i="4" l="1"/>
  <c r="F5" i="4"/>
  <c r="D5" i="4"/>
  <c r="E5" i="4"/>
  <c r="C5" i="4"/>
  <c r="AV6" i="3"/>
  <c r="AT6" i="3" s="1"/>
  <c r="E6" i="4" l="1"/>
  <c r="D6" i="4"/>
  <c r="F6" i="4"/>
  <c r="G5" i="4"/>
  <c r="C6" i="4"/>
  <c r="G6" i="4" l="1"/>
  <c r="K6" i="4" l="1"/>
  <c r="M6" i="4"/>
  <c r="M5" i="4"/>
  <c r="M4" i="4"/>
  <c r="J4" i="4"/>
  <c r="M3" i="4"/>
  <c r="L3" i="4"/>
  <c r="M2" i="4"/>
  <c r="K2" i="4"/>
  <c r="J5" i="4"/>
  <c r="L6" i="4"/>
  <c r="J3" i="4"/>
  <c r="K3" i="4"/>
  <c r="L5" i="4"/>
  <c r="K4" i="4"/>
  <c r="J2" i="4"/>
  <c r="K5" i="4"/>
  <c r="L4" i="4"/>
  <c r="J6" i="4"/>
  <c r="L2" i="4"/>
  <c r="N6" i="4" l="1"/>
  <c r="M7" i="4"/>
  <c r="L7" i="4"/>
  <c r="J7" i="4"/>
  <c r="N2" i="4"/>
  <c r="N3" i="4"/>
  <c r="N5" i="4"/>
  <c r="K7" i="4"/>
  <c r="N4" i="4"/>
  <c r="N7" i="4" l="1"/>
  <c r="F29" i="4" l="1"/>
  <c r="F20" i="4"/>
  <c r="E39" i="4"/>
  <c r="C47" i="4"/>
  <c r="C30" i="4"/>
  <c r="D39" i="4"/>
  <c r="E50" i="4"/>
  <c r="F41" i="4"/>
  <c r="F39" i="4"/>
  <c r="C42" i="4"/>
  <c r="D42" i="4"/>
  <c r="F38" i="4"/>
  <c r="F15" i="4"/>
  <c r="E22" i="4"/>
  <c r="D41" i="4"/>
  <c r="C15" i="4"/>
  <c r="C40" i="4"/>
  <c r="F24" i="4"/>
  <c r="E11" i="4"/>
  <c r="F21" i="4"/>
  <c r="D23" i="4"/>
  <c r="C12" i="4"/>
  <c r="F13" i="4"/>
  <c r="F30" i="4"/>
  <c r="F40" i="4"/>
  <c r="C49" i="4"/>
  <c r="F32" i="4"/>
  <c r="C14" i="4"/>
  <c r="D33" i="4"/>
  <c r="E47" i="4"/>
  <c r="E14" i="4"/>
  <c r="D31" i="4"/>
  <c r="F49" i="4"/>
  <c r="D38" i="4"/>
  <c r="E20" i="4"/>
  <c r="C32" i="4"/>
  <c r="D11" i="4"/>
  <c r="D47" i="4"/>
  <c r="F42" i="4"/>
  <c r="F48" i="4"/>
  <c r="C39" i="4"/>
  <c r="E15" i="4"/>
  <c r="D15" i="4"/>
  <c r="F51" i="4"/>
  <c r="E48" i="4"/>
  <c r="C23" i="4"/>
  <c r="C31" i="4"/>
  <c r="C48" i="4"/>
  <c r="D12" i="4"/>
  <c r="C24" i="4"/>
  <c r="C38" i="4"/>
  <c r="C50" i="4"/>
  <c r="F14" i="4"/>
  <c r="D48" i="4"/>
  <c r="D20" i="4"/>
  <c r="E38" i="4"/>
  <c r="E51" i="4"/>
  <c r="E23" i="4"/>
  <c r="E33" i="4"/>
  <c r="F12" i="4"/>
  <c r="F23" i="4"/>
  <c r="D30" i="4"/>
  <c r="C51" i="4"/>
  <c r="D29" i="4"/>
  <c r="F33" i="4"/>
  <c r="F11" i="4"/>
  <c r="E32" i="4"/>
  <c r="E29" i="4"/>
  <c r="D40" i="4"/>
  <c r="D50" i="4"/>
  <c r="F47" i="4"/>
  <c r="C13" i="4"/>
  <c r="D49" i="4"/>
  <c r="C41" i="4"/>
  <c r="E21" i="4"/>
  <c r="D21" i="4"/>
  <c r="C29" i="4"/>
  <c r="D13" i="4"/>
  <c r="E41" i="4"/>
  <c r="D32" i="4"/>
  <c r="C22" i="4"/>
  <c r="C20" i="4"/>
  <c r="C11" i="4"/>
  <c r="D22" i="4"/>
  <c r="E40" i="4"/>
  <c r="E24" i="4"/>
  <c r="C21" i="4"/>
  <c r="E42" i="4"/>
  <c r="E12" i="4"/>
  <c r="D24" i="4"/>
  <c r="E30" i="4"/>
  <c r="F50" i="4"/>
  <c r="E13" i="4"/>
  <c r="D51" i="4"/>
  <c r="F31" i="4"/>
  <c r="E31" i="4"/>
  <c r="D14" i="4"/>
  <c r="E49" i="4"/>
  <c r="F22" i="4"/>
  <c r="C33" i="4"/>
  <c r="G39" i="4" l="1"/>
  <c r="G41" i="4"/>
  <c r="G13" i="4"/>
  <c r="D34" i="4"/>
  <c r="D35" i="4" s="1"/>
  <c r="E43" i="4"/>
  <c r="E44" i="4" s="1"/>
  <c r="G21" i="4"/>
  <c r="C16" i="4"/>
  <c r="G11" i="4"/>
  <c r="F52" i="4"/>
  <c r="F53" i="4" s="1"/>
  <c r="G51" i="4"/>
  <c r="D25" i="4"/>
  <c r="D26" i="4" s="1"/>
  <c r="C43" i="4"/>
  <c r="G38" i="4"/>
  <c r="G48" i="4"/>
  <c r="G32" i="4"/>
  <c r="G14" i="4"/>
  <c r="G15" i="4"/>
  <c r="G42" i="4"/>
  <c r="F25" i="4"/>
  <c r="F26" i="4" s="1"/>
  <c r="D16" i="4"/>
  <c r="D17" i="4" s="1"/>
  <c r="G33" i="4"/>
  <c r="C25" i="4"/>
  <c r="G20" i="4"/>
  <c r="F16" i="4"/>
  <c r="F17" i="4" s="1"/>
  <c r="G24" i="4"/>
  <c r="G31" i="4"/>
  <c r="E25" i="4"/>
  <c r="E26" i="4" s="1"/>
  <c r="E16" i="4"/>
  <c r="E17" i="4" s="1"/>
  <c r="G30" i="4"/>
  <c r="F34" i="4"/>
  <c r="F35" i="4" s="1"/>
  <c r="E34" i="4"/>
  <c r="E35" i="4" s="1"/>
  <c r="G50" i="4"/>
  <c r="G40" i="4"/>
  <c r="G22" i="4"/>
  <c r="G29" i="4"/>
  <c r="C34" i="4"/>
  <c r="G23" i="4"/>
  <c r="D52" i="4"/>
  <c r="D53" i="4" s="1"/>
  <c r="D43" i="4"/>
  <c r="D44" i="4" s="1"/>
  <c r="E52" i="4"/>
  <c r="E53" i="4" s="1"/>
  <c r="G49" i="4"/>
  <c r="G12" i="4"/>
  <c r="F43" i="4"/>
  <c r="F44" i="4" s="1"/>
  <c r="C52" i="4"/>
  <c r="G47" i="4"/>
  <c r="G52" i="4" l="1"/>
  <c r="G53" i="4" s="1"/>
  <c r="C53" i="4"/>
  <c r="G34" i="4"/>
  <c r="G35" i="4" s="1"/>
  <c r="C35" i="4"/>
  <c r="C44" i="4"/>
  <c r="G43" i="4"/>
  <c r="G44" i="4" s="1"/>
  <c r="G16" i="4"/>
  <c r="G17" i="4" s="1"/>
  <c r="C17" i="4"/>
  <c r="G25" i="4"/>
  <c r="G26" i="4" s="1"/>
  <c r="C26" i="4"/>
</calcChain>
</file>

<file path=xl/sharedStrings.xml><?xml version="1.0" encoding="utf-8"?>
<sst xmlns="http://schemas.openxmlformats.org/spreadsheetml/2006/main" count="1187" uniqueCount="819">
  <si>
    <t>Nivel</t>
  </si>
  <si>
    <t>Clave</t>
  </si>
  <si>
    <t>Nivel MIR</t>
  </si>
  <si>
    <t>Resumen Narrativo</t>
  </si>
  <si>
    <t>Indicadores</t>
  </si>
  <si>
    <t>Medios de Verificación</t>
  </si>
  <si>
    <t>Metas</t>
  </si>
  <si>
    <t>Nombre</t>
  </si>
  <si>
    <t>Definición</t>
  </si>
  <si>
    <t>Método de Cálculo</t>
  </si>
  <si>
    <t>Descripción de variable</t>
  </si>
  <si>
    <t>Frecuencia de Medición</t>
  </si>
  <si>
    <t>Unidad de medida</t>
  </si>
  <si>
    <t>Dimensión del Indicador</t>
  </si>
  <si>
    <t>Tipo de Indicador</t>
  </si>
  <si>
    <t>Tipo de valor de la meta</t>
  </si>
  <si>
    <t>Tipo de meta</t>
  </si>
  <si>
    <t>Comportamiento esperado</t>
  </si>
  <si>
    <t>Periodo de cumplimiento</t>
  </si>
  <si>
    <t>Valor de línea base</t>
  </si>
  <si>
    <t>Año de línea base</t>
  </si>
  <si>
    <t>Justificación de línea de base</t>
  </si>
  <si>
    <t>AVANCE ANUAL</t>
  </si>
  <si>
    <t>AVANCE 1° TRIMESTRE</t>
  </si>
  <si>
    <t xml:space="preserve">AVANCE 2° TRIMESTRE </t>
  </si>
  <si>
    <t>AVANCE 3° TRIMESTRE</t>
  </si>
  <si>
    <t xml:space="preserve">AVANCE 4° TRIMESTRE </t>
  </si>
  <si>
    <t>Acciones específicas</t>
  </si>
  <si>
    <t>Partidas específicas</t>
  </si>
  <si>
    <t>Total Gasto Ordinario</t>
  </si>
  <si>
    <t>Techo Presupuestario</t>
  </si>
  <si>
    <t>Meta programada anual</t>
  </si>
  <si>
    <t>Meta alcanzada anual</t>
  </si>
  <si>
    <t>Variación % anual con parámetro de semaforización</t>
  </si>
  <si>
    <t>Resultado anual</t>
  </si>
  <si>
    <t>Porcentaje de avance</t>
  </si>
  <si>
    <t xml:space="preserve">Justificación de la variación anual </t>
  </si>
  <si>
    <t>Programado</t>
  </si>
  <si>
    <t>Alcanzado</t>
  </si>
  <si>
    <t>Variación % con parámetro de semaforización</t>
  </si>
  <si>
    <t>Resultado</t>
  </si>
  <si>
    <t>Clasificador</t>
  </si>
  <si>
    <t>Descripción</t>
  </si>
  <si>
    <t>Bienal</t>
  </si>
  <si>
    <t>Anual</t>
  </si>
  <si>
    <t>Semestral</t>
  </si>
  <si>
    <t>Trimestral</t>
  </si>
  <si>
    <t>Eficacia</t>
  </si>
  <si>
    <t>Eficiencia</t>
  </si>
  <si>
    <t>Estratégico</t>
  </si>
  <si>
    <t>Gestión</t>
  </si>
  <si>
    <t>Calidad</t>
  </si>
  <si>
    <t>Economía</t>
  </si>
  <si>
    <t>Relativo</t>
  </si>
  <si>
    <t>Absoluto</t>
  </si>
  <si>
    <t>Acumulada</t>
  </si>
  <si>
    <t xml:space="preserve">Constante </t>
  </si>
  <si>
    <t>Ascendente</t>
  </si>
  <si>
    <t>Descendente</t>
  </si>
  <si>
    <t>Inicio</t>
  </si>
  <si>
    <t>Término</t>
  </si>
  <si>
    <t>Fin</t>
  </si>
  <si>
    <t>Unidad Administrativa:</t>
  </si>
  <si>
    <t>Objetivo Estratégico:</t>
  </si>
  <si>
    <t>Programa presupuestario:</t>
  </si>
  <si>
    <t>Descripción Unidad Administrativa</t>
  </si>
  <si>
    <t>Alineación de Objetivo Estratégico</t>
  </si>
  <si>
    <t>160 - Dirección General de Asuntos Jurídicos</t>
  </si>
  <si>
    <t>Impulsar el desempeño organizacional y promover un modelo institucional de servicio público orientado a resultados con un enfoque de derechos humanos y perspectiva de género.</t>
  </si>
  <si>
    <t>E004 - Desempeño organizacional y modelo institucional orientado a resultados con enfoque de derechos humanos y perspectiva de género.</t>
  </si>
  <si>
    <t>170 - Dirección General de Comunicación Social y Difusión</t>
  </si>
  <si>
    <t>Promover el pleno ejercicio de los derechos de acceso a la información pública y de protección de datos personales, así como la transparencia y apertura de las instituciones públicas.</t>
  </si>
  <si>
    <t>E002 - Promover el pleno ejercicio de los derechos de acceso a la información pública y de protección de datos personales.</t>
  </si>
  <si>
    <t>180 - Dirección General de Planeación y Desempeño Institucional</t>
  </si>
  <si>
    <t>210 - Dirección General de Administración</t>
  </si>
  <si>
    <t>M001 - Actividades de apoyo administrativo</t>
  </si>
  <si>
    <t>220 - Dirección General de Asuntos Internacionales</t>
  </si>
  <si>
    <t>230 - Dirección General de Tecnologías de la Información</t>
  </si>
  <si>
    <t>Coordinar el Sistema Nacional de Transparencia y de Protección de Datos Personales, para que los órganos garantes establezcan, apliquen y evalúen acciones de acceso a la información pública,  protección y debido tratamiento de datos personales.</t>
  </si>
  <si>
    <t>E003 - Coordinar el Sistema Nacional de Transparencia, Acceso a la Información y de Protección de Datos Personales.</t>
  </si>
  <si>
    <t>240 - Dirección General de Gestión de Información y Estudios</t>
  </si>
  <si>
    <t>250 - Dirección General de Capacitación</t>
  </si>
  <si>
    <t>260 - Dirección General de Promoción y de Vinculación con la Sociedad</t>
  </si>
  <si>
    <t>310 - Dirección General de Políticas de Acceso</t>
  </si>
  <si>
    <t xml:space="preserve">320 - Dirección General de Evaluación </t>
  </si>
  <si>
    <t>Garantizar el óptimo cumplimiento de los derechos de acceso a la información pública y la protección de datos personales.</t>
  </si>
  <si>
    <t>E001 - Garantizar el óptimo cumplimiento de los derechos de acceso a la información pública y la protección de datos personales.</t>
  </si>
  <si>
    <t>330 - Dirección General de Gobierno Abierto y Transparencia</t>
  </si>
  <si>
    <t>360 - Dirección General de Enlace con Organismos Públicos Autónomos, Empresas Paraestatales, Entidades Financieras, Fondos y Fideicomisos</t>
  </si>
  <si>
    <t>410 - Dirección General de Normatividad y Consulta</t>
  </si>
  <si>
    <t>430 - Dirección General de Protección de Derechos y Sanción</t>
  </si>
  <si>
    <t>440 - Dirección General de Prevención y Autorregulación</t>
  </si>
  <si>
    <t>O001 - Actividades de apoyo a la función pública y buen gobierno</t>
  </si>
  <si>
    <t>610 - Dirección General de Vinculación, Coordinación y Colaboración con Entidades Federativas</t>
  </si>
  <si>
    <t>620 - Dirección General Técnica, Seguimiento y Normatividad</t>
  </si>
  <si>
    <t>710 - Dirección General de Atención al Pleno</t>
  </si>
  <si>
    <t>720 - Dirección General de Cumplimientos y Responsabilidades</t>
  </si>
  <si>
    <t>Propósito</t>
  </si>
  <si>
    <t>Componente</t>
  </si>
  <si>
    <t>Actividad</t>
  </si>
  <si>
    <t>Programa Presupuesto</t>
  </si>
  <si>
    <t>Unidad de Medida</t>
  </si>
  <si>
    <t>Índice</t>
  </si>
  <si>
    <t>Promedio</t>
  </si>
  <si>
    <t>Otro (valor absoluto)</t>
  </si>
  <si>
    <t>Porcentaje</t>
  </si>
  <si>
    <t>Tasa de variación</t>
  </si>
  <si>
    <t>Suma</t>
  </si>
  <si>
    <t>Promedio porcentual</t>
  </si>
  <si>
    <t>GAF01</t>
  </si>
  <si>
    <t>GAP01</t>
  </si>
  <si>
    <t>GAC01</t>
  </si>
  <si>
    <t>GOA01</t>
  </si>
  <si>
    <t>PE01</t>
  </si>
  <si>
    <t>Clave Objetivo Estratégico</t>
  </si>
  <si>
    <t>Objetivo Estratégico</t>
  </si>
  <si>
    <t>Secretaría</t>
  </si>
  <si>
    <t>Clave de Unidad Administrativa</t>
  </si>
  <si>
    <t>Clave nivel de la MIR</t>
  </si>
  <si>
    <t>Nivel de la MIR</t>
  </si>
  <si>
    <t>Resumen Narrativo / Objetivo</t>
  </si>
  <si>
    <t>Nombre de Indicador</t>
  </si>
  <si>
    <t>Definición de Indicador</t>
  </si>
  <si>
    <t>Dimensión</t>
  </si>
  <si>
    <t>Tipo de indicador</t>
  </si>
  <si>
    <t>Supuestos</t>
  </si>
  <si>
    <t>Comportamiento Esperado</t>
  </si>
  <si>
    <t>Valor línea base</t>
  </si>
  <si>
    <t>Año línea base</t>
  </si>
  <si>
    <t>Justificación de línea base</t>
  </si>
  <si>
    <t xml:space="preserve">Meta Programada Anual </t>
  </si>
  <si>
    <t>1T Programado</t>
  </si>
  <si>
    <t xml:space="preserve">1T Alcanzado </t>
  </si>
  <si>
    <t>1T Variación %</t>
  </si>
  <si>
    <t>Avance respecto a la Meta</t>
  </si>
  <si>
    <t>1T Justificación</t>
  </si>
  <si>
    <t>2T Programado</t>
  </si>
  <si>
    <t xml:space="preserve">2T Alcanzado </t>
  </si>
  <si>
    <t>2T Variación %</t>
  </si>
  <si>
    <t>2T Justificación</t>
  </si>
  <si>
    <t>3T Programado</t>
  </si>
  <si>
    <t xml:space="preserve">3T Alcanzado </t>
  </si>
  <si>
    <t>3T Variación %</t>
  </si>
  <si>
    <t>3T Justificación</t>
  </si>
  <si>
    <t>4T Programado</t>
  </si>
  <si>
    <t xml:space="preserve">4T Alcanzado </t>
  </si>
  <si>
    <t>4T Variación %</t>
  </si>
  <si>
    <t>4T Justificación</t>
  </si>
  <si>
    <t xml:space="preserve"> Programado Anual</t>
  </si>
  <si>
    <t xml:space="preserve"> Alcanzado  Anual</t>
  </si>
  <si>
    <t xml:space="preserve"> Variación %  Anual</t>
  </si>
  <si>
    <t xml:space="preserve"> Justificación  Anual</t>
  </si>
  <si>
    <t>Presidencia</t>
  </si>
  <si>
    <t>Secretaría Ejecutiva</t>
  </si>
  <si>
    <t>Secretaría de Acceso a la Información</t>
  </si>
  <si>
    <t>Secretaría de Protección de Datos Personales</t>
  </si>
  <si>
    <t>Secretaría Ejecutiva del SNT</t>
  </si>
  <si>
    <t>Secretaría Técnica del Pleno</t>
  </si>
  <si>
    <t>450 - Dirección General de Evaluación, Investigación y Verificación del Sector Público</t>
  </si>
  <si>
    <t>Aceptable</t>
  </si>
  <si>
    <t>Crítico</t>
  </si>
  <si>
    <t>Sin avance</t>
  </si>
  <si>
    <t>1T</t>
  </si>
  <si>
    <t>2T</t>
  </si>
  <si>
    <t>3T</t>
  </si>
  <si>
    <t>4T</t>
  </si>
  <si>
    <t>TOTAL</t>
  </si>
  <si>
    <t>Proyecto especial</t>
  </si>
  <si>
    <t>SUMA</t>
  </si>
  <si>
    <t>Riesgo</t>
  </si>
  <si>
    <t>Contar Indicadores Reportados</t>
  </si>
  <si>
    <t>1 t</t>
  </si>
  <si>
    <t>2 t</t>
  </si>
  <si>
    <t>3 t</t>
  </si>
  <si>
    <t>4 t</t>
  </si>
  <si>
    <t>Proyecto Especial</t>
  </si>
  <si>
    <t>Partida</t>
  </si>
  <si>
    <t>Descripción de partida</t>
  </si>
  <si>
    <t>SERVICIOS PERSONALES</t>
  </si>
  <si>
    <t>Haberes</t>
  </si>
  <si>
    <t>Sueldos base</t>
  </si>
  <si>
    <t>Retribuciones por adscripción en el extranjero</t>
  </si>
  <si>
    <t>Honorarios</t>
  </si>
  <si>
    <t>Sueldos base al personal eventual</t>
  </si>
  <si>
    <t>Compensaciones a sustitutos de profesores</t>
  </si>
  <si>
    <t>Retribuciones por servicios de carácter social</t>
  </si>
  <si>
    <t>Retribución a los representantes de los trabajadores y de los patrones en la Junta Federal de Conciliación y Arbitraje</t>
  </si>
  <si>
    <t>Prima quinquenal por años de servicios efectivos prestados</t>
  </si>
  <si>
    <t>Acreditación por años de servicio en la docencia y al personal administrativo de las instituciones de educación superior</t>
  </si>
  <si>
    <t>Prima de perseverancia por años de servicio activo en el Ejército, Fuerza Aérea y Armada Mexicanos</t>
  </si>
  <si>
    <t>Antigüedad</t>
  </si>
  <si>
    <t>Primas de vacaciones y dominical</t>
  </si>
  <si>
    <t>Aguinaldo o gratificación de fin de año</t>
  </si>
  <si>
    <t>Remuneraciones por horas extraordinarias</t>
  </si>
  <si>
    <t>Acreditación por titulación en la docencia</t>
  </si>
  <si>
    <t>Acreditación al personal docente por años de estudio de licenciatura</t>
  </si>
  <si>
    <t>Compensaciones por servicios especiales</t>
  </si>
  <si>
    <t>Compensaciones por servicios eventuales</t>
  </si>
  <si>
    <t>Compensaciones de retiro</t>
  </si>
  <si>
    <t>Compensaciones de servicios</t>
  </si>
  <si>
    <t>Compensaciones adicionales por servicios especiales</t>
  </si>
  <si>
    <t>Asignaciones docentes, pedagógicas genéricas y específicas</t>
  </si>
  <si>
    <t>Compensación por adquisición de material didáctico</t>
  </si>
  <si>
    <t>Compensación por actualización y formación académica</t>
  </si>
  <si>
    <t>Compensaciones a médicos residentes</t>
  </si>
  <si>
    <t>Gastos contingentes para el personal radicado en el extranjero</t>
  </si>
  <si>
    <t>Asignaciones inherentes a la conclusión de servicios en la Administración Pública Federal</t>
  </si>
  <si>
    <t>Asignaciones conforme al régimen laboral (Se adiciona)</t>
  </si>
  <si>
    <t>Sobrehaberes</t>
  </si>
  <si>
    <t>Asignaciones de técnico</t>
  </si>
  <si>
    <t>Asignaciones de mando</t>
  </si>
  <si>
    <t>Asignaciones por comisión</t>
  </si>
  <si>
    <t>Asignaciones de vuelo</t>
  </si>
  <si>
    <t>Asignaciones de técnico especial</t>
  </si>
  <si>
    <t>Honorarios especiales</t>
  </si>
  <si>
    <t>Participaciones por vigilancia en el cumplimiento de las leyes y custodia de valores</t>
  </si>
  <si>
    <t>Aportaciones al ISSSTE</t>
  </si>
  <si>
    <t>Aportaciones al ISSFAM</t>
  </si>
  <si>
    <t>Aportaciones al IMSS</t>
  </si>
  <si>
    <t>Aportaciones de seguridad social contractuales</t>
  </si>
  <si>
    <t>Aportaciones al seguro de cesantía en edad avanzada y vejez</t>
  </si>
  <si>
    <t>Aportaciones al FOVISSSTE</t>
  </si>
  <si>
    <t>Aportaciones al INFONAVIT</t>
  </si>
  <si>
    <t>Aportaciones al Sistema de Ahorro para el Retiro</t>
  </si>
  <si>
    <t>Depósitos para el ahorro solidario</t>
  </si>
  <si>
    <t>Cuotas para el seguro de vida del personal civil</t>
  </si>
  <si>
    <t>Cuotas para el seguro de vida del personal militar</t>
  </si>
  <si>
    <t>Cuotas para el seguro de gastos médicos del personal civil</t>
  </si>
  <si>
    <t>Cuotas para el seguro de separación individualizado</t>
  </si>
  <si>
    <t>Cuotas para el seguro colectivo de retiro</t>
  </si>
  <si>
    <t>Seguro de responsabilidad civil, asistencia legal y otros seguros</t>
  </si>
  <si>
    <t>Cuotas para el fondo de ahorro del personal civil</t>
  </si>
  <si>
    <t>Cuotas para el fondo de ahorro de generales, almirantes, jefes y oficiales</t>
  </si>
  <si>
    <t>Cuotas para el fondo de trabajo del personal del Ejército, Fuerza Aérea y Armada Mexicanos</t>
  </si>
  <si>
    <t>Indemnizaciones por accidentes en el trabajo</t>
  </si>
  <si>
    <t>Pago de liquidaciones</t>
  </si>
  <si>
    <t>Prestaciones de retiro</t>
  </si>
  <si>
    <t>Prestaciones establecidas por condiciones generales de trabajo o contratos colectivos de trabajo</t>
  </si>
  <si>
    <t>Compensación garantizada</t>
  </si>
  <si>
    <t>Asignaciones adicionales al sueldo</t>
  </si>
  <si>
    <t>Apoyos a la capacitación de los servidores públicos</t>
  </si>
  <si>
    <t>Otras prestaciones</t>
  </si>
  <si>
    <t>Pago extraordinario por riesgo</t>
  </si>
  <si>
    <t>Incrementos a las percepciones</t>
  </si>
  <si>
    <t>Creación de plazas</t>
  </si>
  <si>
    <t>Otras medidas de carácter laboral y económico</t>
  </si>
  <si>
    <t>Previsiones para aportaciones al ISSSTE</t>
  </si>
  <si>
    <t>Previsiones para aportaciones al FOVISSSTE</t>
  </si>
  <si>
    <t>Previsiones para aportaciones al Sistema de Ahorro para el Retiro</t>
  </si>
  <si>
    <t>Previsiones para aportaciones al seguro de cesantía en edad avanzada y vejez</t>
  </si>
  <si>
    <t>Previsiones para los depósitos al ahorro solidario</t>
  </si>
  <si>
    <t>Estímulos por productividad y eficiencia</t>
  </si>
  <si>
    <t>Estímulos al personal operativo</t>
  </si>
  <si>
    <t>MATERIALES Y SUMINISTROS</t>
  </si>
  <si>
    <t>Materiales y útiles de oficina</t>
  </si>
  <si>
    <t>Materiales y útiles de impresión y reproducción</t>
  </si>
  <si>
    <t>Material estadístico y geográfico</t>
  </si>
  <si>
    <t>Materiales y útiles consumibles para el procesamiento en equipos y bienes informáticos</t>
  </si>
  <si>
    <t>Material de apoyo informativo</t>
  </si>
  <si>
    <t>Material para información en actividades de investigación científica y tecnológica</t>
  </si>
  <si>
    <t>Material de limpieza</t>
  </si>
  <si>
    <t>Materiales y suministros para planteles educativos</t>
  </si>
  <si>
    <t>Productos alimenticios para el Ejército, Fuerza Aérea y Armada Mexicanos, y para los efectivos que participen en programas de seguridad pública</t>
  </si>
  <si>
    <t>Productos alimenticios para personas derivado de la prestación de servicios públicos en unidades de salud, educativas, de readaptación social y otras</t>
  </si>
  <si>
    <t>Productos alimenticios para el personal que realiza labores en campo o de supervisión</t>
  </si>
  <si>
    <t>Productos alimenticios para el personal en las instalaciones de las dependencias y entidades</t>
  </si>
  <si>
    <t>Productos alimenticios para la población en caso de desastres naturales</t>
  </si>
  <si>
    <t>Productos alimenticios para el personal derivado de actividades extraordinarias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</si>
  <si>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</si>
  <si>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</si>
  <si>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</si>
  <si>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</si>
  <si>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</si>
  <si>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</si>
  <si>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</si>
  <si>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</si>
  <si>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</si>
  <si>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para su comercialización en tiendas del sector público</t>
  </si>
  <si>
    <t>Otros productos adquiridos como materia prima</t>
  </si>
  <si>
    <t>Petróleo, gas y sus derivados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</si>
  <si>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</si>
  <si>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</si>
  <si>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</si>
  <si>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</si>
  <si>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</si>
  <si>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</si>
  <si>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</si>
  <si>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</si>
  <si>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</si>
  <si>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</si>
  <si>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Plaguicidas, abonos y fertilizantes</t>
  </si>
  <si>
    <t>Medicinas y productos farmacéuticos</t>
  </si>
  <si>
    <t>Materiales, accesorios y suministros médicos</t>
  </si>
  <si>
    <t>Materiales, accesorios y suministros de laboratorio</t>
  </si>
  <si>
    <t>Otros productos químicos</t>
  </si>
  <si>
    <t>Combustibles, lubricantes y aditivos para vehículos terrestres, aéreos, marítimos, lacustres y fluviales destinados a la ejecución de programas de seguridad pública y nacional</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</si>
  <si>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</si>
  <si>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</si>
  <si>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</si>
  <si>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</si>
  <si>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PIDIREGAS cargos variables</t>
  </si>
  <si>
    <t>Combustibles nacionales para plantas productivas</t>
  </si>
  <si>
    <t>Combustibles de importación para plantas productivas</t>
  </si>
  <si>
    <t>Vestuario y uniformes</t>
  </si>
  <si>
    <t>Prendas de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</si>
  <si>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</si>
  <si>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</si>
  <si>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</si>
  <si>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</si>
  <si>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</si>
  <si>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</si>
  <si>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</si>
  <si>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</si>
  <si>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</si>
  <si>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para equipo de cómputo y telecomunicaciones</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</si>
  <si>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</si>
  <si>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</si>
  <si>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</si>
  <si>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</si>
  <si>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</si>
  <si>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</si>
  <si>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 de energía eléctrica</t>
  </si>
  <si>
    <t>Servicio de gas</t>
  </si>
  <si>
    <t>Servicio de agua</t>
  </si>
  <si>
    <t>Servicio telefónico convencional</t>
  </si>
  <si>
    <t>Servicio de telefonía celular</t>
  </si>
  <si>
    <t>Servicio de radiolocalización</t>
  </si>
  <si>
    <t>Servicios de telecomunicaciones</t>
  </si>
  <si>
    <t>Servicios de internet</t>
  </si>
  <si>
    <t>Servicios de conducción de señales analógicas y digitales</t>
  </si>
  <si>
    <t>Servicio postal</t>
  </si>
  <si>
    <t>Servicio telegráfico</t>
  </si>
  <si>
    <t>Servicios integrales de telecomunicación</t>
  </si>
  <si>
    <t>Contratación de otros servicios</t>
  </si>
  <si>
    <t>Servicios generales para planteles educativos</t>
  </si>
  <si>
    <t>Servicios integrales de infraestructura de cómputo</t>
  </si>
  <si>
    <t>Arrendamiento de terrenos</t>
  </si>
  <si>
    <t>Arrendamiento de edificios y locales</t>
  </si>
  <si>
    <t>Arrendamiento de equipo y bienes informáticos</t>
  </si>
  <si>
    <t>Arrendamiento de mobiliario</t>
  </si>
  <si>
    <t>Arrendamiento de equipo de telecomunicaciones</t>
  </si>
  <si>
    <t>Arrendamiento de equipo e instrumental médico y de laboratorio (Se adiciona)</t>
  </si>
  <si>
    <t>Arrendamiento de vehículos terrestres, aéreos, marítimos, lacustres y fluviales para la ejecución de programas de seguridad pública y nacional</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</si>
  <si>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</si>
  <si>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</si>
  <si>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</si>
  <si>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</si>
  <si>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maquinaria y equipo</t>
  </si>
  <si>
    <t>Patentes, derechos de autor, regalías y otros</t>
  </si>
  <si>
    <t>Arrendamiento de sustancias y productos químicos</t>
  </si>
  <si>
    <t>PIDIREGAS cargos fijos</t>
  </si>
  <si>
    <t>Otros Arrendamientos</t>
  </si>
  <si>
    <t>Asesorías asociadas a convenios, tratados o acuerdos</t>
  </si>
  <si>
    <t>Asesorías por controversias en el marco de los tratados internacionales</t>
  </si>
  <si>
    <t>Consultorías para programas o proyectos financiados por organismos internacionales</t>
  </si>
  <si>
    <t>Otras asesorías para la operación de programas</t>
  </si>
  <si>
    <t>Servicios relacionados con procedimientos jurisdiccionales</t>
  </si>
  <si>
    <t>Servicios de desarrollo de aplicaciones informáticas</t>
  </si>
  <si>
    <t>Servicios estadísticos y geográficos</t>
  </si>
  <si>
    <t>Servicios relacionados con certificación de procesos</t>
  </si>
  <si>
    <t>Servicios de mantenimiento de aplicaciones informáticas</t>
  </si>
  <si>
    <t>Servicios para capacitación a servidores públicos</t>
  </si>
  <si>
    <t>Estudios e investigaciones</t>
  </si>
  <si>
    <t>Servicios relacionados con traducciones</t>
  </si>
  <si>
    <t>Otros servicios comerciales</t>
  </si>
  <si>
    <t>Impresiones de documentos oficiales para la prestación de servicios públicos, identificación, formatos administrativos y fiscales, formas valoradas, certificados y títulos</t>
  </si>
  <si>
    <t>Impresión y elaboración de material informativo derivado de la operación y administración de las dependencias y entidades</t>
  </si>
  <si>
    <t>Información en medios masivos derivada de la operación y administración de las dependencias y entidades</t>
  </si>
  <si>
    <t>Servicios de digitalización</t>
  </si>
  <si>
    <t>Gastos de seguridad pública y nacional</t>
  </si>
  <si>
    <t>Gastos en actividades de seguridad y logística del Estado Mayor Presidencial</t>
  </si>
  <si>
    <t>Servicios de vigilancia</t>
  </si>
  <si>
    <t>Subcontratación de servicios con terceros</t>
  </si>
  <si>
    <t>Proyectos para prestación de servicios</t>
  </si>
  <si>
    <t>Servicios integrales</t>
  </si>
  <si>
    <t>Servicios bancarios y financieros</t>
  </si>
  <si>
    <t>Gastos inherentes a la recaudación</t>
  </si>
  <si>
    <t>Seguro de responsabilidad patrimonial del Estado</t>
  </si>
  <si>
    <t>Seguros de bienes patrimoniales</t>
  </si>
  <si>
    <t>Almacenaje, embalaje y envase</t>
  </si>
  <si>
    <t>Fletes y maniobras</t>
  </si>
  <si>
    <t>Comisiones por ventas</t>
  </si>
  <si>
    <t>Mantenimiento y conservación de inmuebles para la prestación de servicios administrativos</t>
  </si>
  <si>
    <t>Mantenimiento y conservación de inmuebles para la prestación de servicios públicos</t>
  </si>
  <si>
    <t>Mantenimiento y conservación de mobiliario y equipo de administración</t>
  </si>
  <si>
    <t>Mantenimiento y conservación de bienes informáticos</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</si>
  <si>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</si>
  <si>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</si>
  <si>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</si>
  <si>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Mantenimiento y conservación de maquinaria y equipo</t>
  </si>
  <si>
    <t>Mantenimiento y conservación de plantas e instalaciones productivas</t>
  </si>
  <si>
    <t>Servicios de lavandería, limpieza e higiene</t>
  </si>
  <si>
    <t>Servicios de jardinería y fumigación</t>
  </si>
  <si>
    <t>Difusión de mensajes sobre programas y actividades gubernamentales</t>
  </si>
  <si>
    <t>Difusión de mensajes comerciales para promover la venta de productos o servicios</t>
  </si>
  <si>
    <t>Servicios relacionados con monitoreo de información en medios masivos</t>
  </si>
  <si>
    <t>Pasajes aéreos nacionales para labores en campo y de supervisión</t>
  </si>
  <si>
    <t>Pasajes aéreos nacionales asociados a los programas de seguridad pública y nacional</t>
  </si>
  <si>
    <t>Pasajes aéreos nacionales asociados a desastres naturales</t>
  </si>
  <si>
    <t>Pasajes aéreos nacionales para servidores públicos de mando en el desempeño de comisiones y funciones oficiales</t>
  </si>
  <si>
    <t>Pasajes aéreos internacionales asociados a los programas de seguridad pública y nacional</t>
  </si>
  <si>
    <t>Pasajes aéreos internacionales para servidores públicos en el desempeño de comisiones y funciones oficiales</t>
  </si>
  <si>
    <t>Pasajes terrestres nacionales para labores en campo y de supervisión</t>
  </si>
  <si>
    <t>Pasajes terrestres nacionales asociados a los programas de seguridad pública y nacional</t>
  </si>
  <si>
    <t>Pasajes terrestres nacionales asociados a desastres naturales</t>
  </si>
  <si>
    <t>Pasajes terrestres nacionales para servidores públicos de mando en el desempeño de comisiones y funciones oficiales</t>
  </si>
  <si>
    <t>Pasajes terrestres internacionales asociados a los programas de seguridad pública y nacional</t>
  </si>
  <si>
    <t>Pasajes terrestres internacionales para servidores públicos en el desempeño de comisiones y funciones oficiales</t>
  </si>
  <si>
    <t>Pasajes terrestres nacionales por medio electrónico</t>
  </si>
  <si>
    <t>Pasajes marítimos, lacustres y fluviales para labores en campo y de supervisión (Se adiciona)</t>
  </si>
  <si>
    <t>Pasajes marítimos, lacustres y fluviales asociados a los programas de seguridad pública y nacional (Se adiciona)</t>
  </si>
  <si>
    <t>Pasajes marítimos, lacustres y fluviales asociados a desastres naturales (Se adiciona)</t>
  </si>
  <si>
    <t>Pasajes marítimos, lacustres y fluviales para servidores públicos de mando en el desempeño de comisiones y funciones oficiales (Se adiciona)</t>
  </si>
  <si>
    <t>Viáticos nacionales para labores en campo y de supervisión</t>
  </si>
  <si>
    <t>Viáticos nacionales asociados a los programas de seguridad pública y nacional</t>
  </si>
  <si>
    <t>Viáticos nacionales asociados a desastres naturales</t>
  </si>
  <si>
    <t>Viáticos nacionales para servidores públicos en el desempeño de funciones oficiales</t>
  </si>
  <si>
    <t>Viáticos en el extranjero asociados a los programas de seguridad pública y nacional</t>
  </si>
  <si>
    <t>Viáticos en el extranjero para servidores públicos en el desempeño de comisiones y funciones oficiales</t>
  </si>
  <si>
    <t>Instalación del personal federal</t>
  </si>
  <si>
    <t>Servicios integrales nacionales para servidores públicos en el desempeño de comisiones y funciones oficiales</t>
  </si>
  <si>
    <t>Servicios integrales en el extranjero para servidores públicos en el desempeño de comisiones y funciones oficiales</t>
  </si>
  <si>
    <t>Gastos para operativos y trabajos de campo en áreas rurales</t>
  </si>
  <si>
    <t>Gastos de ceremonial del titular del Ejecutivo Federal</t>
  </si>
  <si>
    <t>Gastos de ceremonial de los titulares de las dependencias y entidades</t>
  </si>
  <si>
    <t>Gastos inherentes a la investidura presidencial</t>
  </si>
  <si>
    <t>Gastos de orden social</t>
  </si>
  <si>
    <t>Congresos y convenciones</t>
  </si>
  <si>
    <t>Exposiciones</t>
  </si>
  <si>
    <t>Gastos para alimentación de servidores públicos de mando</t>
  </si>
  <si>
    <t>Funerales y pagas de defunción</t>
  </si>
  <si>
    <t>Impuestos y derechos de exportación</t>
  </si>
  <si>
    <t>Otros impuestos y derechos</t>
  </si>
  <si>
    <t>Impuestos y derechos de importación</t>
  </si>
  <si>
    <t>Erogaciones por resoluciones por autoridad competente</t>
  </si>
  <si>
    <t>Indemnizaciones por expropiación de predios</t>
  </si>
  <si>
    <t>Otras asignaciones derivadas de resoluciones de Ley</t>
  </si>
  <si>
    <t>Penas, multas, accesorios y actualizaciones</t>
  </si>
  <si>
    <t>Pérdidas del erario federal</t>
  </si>
  <si>
    <t>Otros gastos por responsabilidades</t>
  </si>
  <si>
    <t>Erogaciones por pago de utilidades</t>
  </si>
  <si>
    <t>Impuesto sobre nóminas</t>
  </si>
  <si>
    <t>Gastos de las Comisiones Internacionales de Límites y Aguas</t>
  </si>
  <si>
    <t>Gastos de las oficinas del Servicio Exterior Mexicano</t>
  </si>
  <si>
    <t>Participaciones en Organos de Gobierno</t>
  </si>
  <si>
    <t>Actividades de Coordinación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</si>
  <si>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</si>
  <si>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</si>
  <si>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</si>
  <si>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</si>
  <si>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</si>
  <si>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TRANSFERENCIAS, ASIGNACIONES, SUBSIDIOS Y OTRAS AYUDAS</t>
  </si>
  <si>
    <t>Transferencias para cubrir el déficit de operación y los gastos de administración asociados al otorgamiento de subsidios</t>
  </si>
  <si>
    <t>Transferencias a entidades empresariales no financieras derivadas de la obtención de derechos</t>
  </si>
  <si>
    <t>Subsidios a la producción</t>
  </si>
  <si>
    <t>Subsidios a la distribución</t>
  </si>
  <si>
    <t>Subsidios para inversión</t>
  </si>
  <si>
    <t>Subsidios a la prestación de servicios públicos</t>
  </si>
  <si>
    <t>Subsidios para cubrir diferenciales de tasas de interés</t>
  </si>
  <si>
    <t>Subsidios para la adquisición de vivienda de interés social</t>
  </si>
  <si>
    <t>Subsidios al consumo</t>
  </si>
  <si>
    <t>Subsidios a Entidades Federativas y Municipios (Se modifica)</t>
  </si>
  <si>
    <t>Subsidios para capacitación y becas</t>
  </si>
  <si>
    <t>Subsidios a fideicomisos privados y estatales</t>
  </si>
  <si>
    <t>Gastos relacionados con actividades culturales, deportivas y de ayuda extraordinaria</t>
  </si>
  <si>
    <t>Gastos por servicios de traslado de personas</t>
  </si>
  <si>
    <t>Premios, recompensas, pensiones de gracia y pensión recreativa estudiantil</t>
  </si>
  <si>
    <t>Premios, estímulos, recompensas, becas y seguros a deportistas</t>
  </si>
  <si>
    <t>Apoyo a voluntarios que participan en diversos programas federales</t>
  </si>
  <si>
    <t>Compensaciones por servicios de carácter social</t>
  </si>
  <si>
    <t>Apoyos a la investigación científica y tecnológica de instituciones académicas y sector público</t>
  </si>
  <si>
    <t>Apoyos a la investigación científica y tecnológica en instituciones sin fines de lucro</t>
  </si>
  <si>
    <t>Mercancías para su distribución a la población</t>
  </si>
  <si>
    <t>Pago de pensiones y jubilaciones</t>
  </si>
  <si>
    <t>Pago de pensiones y jubilaciones contractuales</t>
  </si>
  <si>
    <t>Transferencias para el pago de pensiones y jubilaciones</t>
  </si>
  <si>
    <t>Pago de sumas aseguradas</t>
  </si>
  <si>
    <t>Prestaciones económicas distintas de pensiones y jubilaciones</t>
  </si>
  <si>
    <t>Aportaciones a fideicomisos públicos</t>
  </si>
  <si>
    <t>Aportaciones a mandatos públicos</t>
  </si>
  <si>
    <t>Trasferencias para cuotas y aportaciones de seguridad social para el IMSS, ISSSTE e ISSFAM por obligación del Estado</t>
  </si>
  <si>
    <t>Transferencias para cuotas y aportaciones a los seguros de retiro, cesantía en edad avanzada y vejez</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</si>
  <si>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</si>
  <si>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</si>
  <si>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</si>
  <si>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</si>
  <si>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</si>
  <si>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</si>
  <si>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</si>
  <si>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BIENES MUEBLES, INMUEBLES E INTANGIBLES</t>
  </si>
  <si>
    <t>Mobiliario</t>
  </si>
  <si>
    <t>Bienes artísticos y culturales</t>
  </si>
  <si>
    <t>Bienes informáticos</t>
  </si>
  <si>
    <t>Equipo de administración</t>
  </si>
  <si>
    <t>Adjudicaciones, expropiaciones e indemnizaciones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</si>
  <si>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</si>
  <si>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</si>
  <si>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</si>
  <si>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</si>
  <si>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</si>
  <si>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</si>
  <si>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para la ejecución de programas de seguridad pública y nacional</t>
  </si>
  <si>
    <t>Vehículos y equipo terrestres, destinados exclusivamente para desastres naturales</t>
  </si>
  <si>
    <t>Vehículos y equipo terrestres, destinados a servicios públicos y la operación de programas públicos</t>
  </si>
  <si>
    <t>Vehículos y equipo terrestres, destinados a servicios administrativos</t>
  </si>
  <si>
    <t>Vehículos y equipo terrestres, destinados a servidores públicos</t>
  </si>
  <si>
    <t>Carrocerías y remolques</t>
  </si>
  <si>
    <t>Vehículos y equipo aéreos, para la ejecución de programas de seguridad pública y nacional</t>
  </si>
  <si>
    <t>Vehículos y equipo aéreos, destinados exclusivamente para desastres naturales</t>
  </si>
  <si>
    <t>Vehículos y equipo aéreos, destinados a servicios públicos y la operación de programas públicos</t>
  </si>
  <si>
    <t>Equipo ferroviario</t>
  </si>
  <si>
    <t>Vehículos y equipo marítimo, para la ejecución de programas de seguridad pública y nacional</t>
  </si>
  <si>
    <t>Vehículos y equipo marítimo, destinados a servicios públicos y la operación de programas públicos</t>
  </si>
  <si>
    <t>Construcción de embarcaciones</t>
  </si>
  <si>
    <t>Otros equipos de transporte</t>
  </si>
  <si>
    <t>Maquinaria y equipo de defensa y seguridad pública</t>
  </si>
  <si>
    <t>Equipo de seguridad pública y nacional</t>
  </si>
  <si>
    <t>Maquinaria y equipo agropecuario</t>
  </si>
  <si>
    <t>Maquinaria y equipo industrial</t>
  </si>
  <si>
    <t>Maquinaria y equipo de construcción</t>
  </si>
  <si>
    <t>Equipos y aparatos de comunicaciones y telecomunicaciones</t>
  </si>
  <si>
    <t>Maquinaria y equipo eléctrico y electrónico</t>
  </si>
  <si>
    <t>Herramientas y máquinas herramienta</t>
  </si>
  <si>
    <t>Bienes muebles por arrendamiento financiero</t>
  </si>
  <si>
    <t>Otros bienes muebles</t>
  </si>
  <si>
    <t>Animales de reproducción</t>
  </si>
  <si>
    <t>Animales de trabajo</t>
  </si>
  <si>
    <t>Animales de custodia y vigilancia</t>
  </si>
  <si>
    <t>Terrenos</t>
  </si>
  <si>
    <t>Edificios y locales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</si>
  <si>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</si>
  <si>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</si>
  <si>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</si>
  <si>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</si>
  <si>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</si>
  <si>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INVERSION PUBLICA</t>
  </si>
  <si>
    <t>Obras de construcción para edificios habitacionales</t>
  </si>
  <si>
    <t>Mantenimiento y rehabilitación de edificaciones habitacionales</t>
  </si>
  <si>
    <t>Obras de construcción para edificios no habitacionales</t>
  </si>
  <si>
    <t>Mantenimiento y rehabilitación de edificaciones no habitacionales</t>
  </si>
  <si>
    <t>Construcción de obras para el abastecimiento de agua, petróleo, gas, electricidad y telecomunicaciones</t>
  </si>
  <si>
    <t>Mantenimiento y rehabilitación de obras para el abastecimiento de agua, petróleo, gas, electricidad y telecomunicaciones</t>
  </si>
  <si>
    <t>Obras de preedificación en terrenos de construcción</t>
  </si>
  <si>
    <t>Construcción de obras de urbanización</t>
  </si>
  <si>
    <t>Mantenimiento y rehabilitación de obras de urbanización</t>
  </si>
  <si>
    <t>Construcción de vías de comunicación</t>
  </si>
  <si>
    <t>Mantenimiento y rehabilitación de las vías de comunicación</t>
  </si>
  <si>
    <t>Otras construcciones de ingeniería civil u obra pesada</t>
  </si>
  <si>
    <t>Mantenimiento y rehabilitación de otras obras de ingeniería civil u obras pesadas</t>
  </si>
  <si>
    <t>Instalaciones y obras de construcción especializada</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</si>
  <si>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</si>
  <si>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</si>
  <si>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</si>
  <si>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</si>
  <si>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</si>
  <si>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INVERSIONES FINANCIERAS Y OTRAS PROVISIONES</t>
  </si>
  <si>
    <t>Adquisición de acciones de organismos internacionales</t>
  </si>
  <si>
    <t>Adquisición de bonos</t>
  </si>
  <si>
    <t>Adquisición de obligaciones</t>
  </si>
  <si>
    <t>Fideicomisos para adquisición de títulos de crédito</t>
  </si>
  <si>
    <t>Adquisición de acciones</t>
  </si>
  <si>
    <t>Adquisición de otros valores</t>
  </si>
  <si>
    <t>Créditos directos para actividades productivas otorgados a entidades paraestatales empresariales y no financieras con fines de política económica</t>
  </si>
  <si>
    <t>Créditos directos para actividades productivas otorgados a entidades federativas y municipios con fines de política económica</t>
  </si>
  <si>
    <t>Créditos directos para actividades productivas otorgados al sector privado con fines de política económica</t>
  </si>
  <si>
    <t>Fideicomisos para financiamiento de obras</t>
  </si>
  <si>
    <t>Fideicomisos para financiamientos agropecuarios</t>
  </si>
  <si>
    <t>Fideicomisos para financiamientos industriales</t>
  </si>
  <si>
    <t>Fideicomisos para financiamientos al comercio y otros servicios</t>
  </si>
  <si>
    <t>Fideicomisos para financiamientos de vivienda</t>
  </si>
  <si>
    <t>Inversiones en fideicomisos públicos empresariales y no financieros considerados entidades paraestatales</t>
  </si>
  <si>
    <t>Inversiones en fideicomisos públicos considerados entidades paraestatales</t>
  </si>
  <si>
    <t>Inversiones en mandatos y otros análogos</t>
  </si>
  <si>
    <t>Erogaciones contingentes</t>
  </si>
  <si>
    <t>Provisiones para erogaciones especiales</t>
  </si>
  <si>
    <t>PARTICIPACIONES Y APORTACIONES</t>
  </si>
  <si>
    <t>Fondo General de Participaciones (Se modifica)</t>
  </si>
  <si>
    <t>Fondo de fomento municipal (Se modifica)</t>
  </si>
  <si>
    <t>Otros conceptos participables de la Federación a entidades federativas (Se modifica)</t>
  </si>
  <si>
    <t>Aportaciones federales a las entidades federativas y municipios para servicios personales</t>
  </si>
  <si>
    <t>Aportaciones federales a las entidades federativas y municipios para aportaciones al ISSSTE</t>
  </si>
  <si>
    <t>Aportaciones federales a las entidades federativas y municipios para gastos de operación</t>
  </si>
  <si>
    <t>Aportaciones federales a las entidades federativas y municipios para gastos de inversión</t>
  </si>
  <si>
    <t>Aportaciones federales a las entidades federativas y municipios</t>
  </si>
  <si>
    <t>Aportaciones federales a las entidades federativas y municipios para incrementos a las percepciones</t>
  </si>
  <si>
    <t>Aportaciones federales a las entidades federativas y municipios para creación de plazas</t>
  </si>
  <si>
    <t>Aportaciones federales a las entidades federativas y municipios para otras medidas de carácter laboral y económicas</t>
  </si>
  <si>
    <t>Aportaciones federales a las entidades federativas y municipios para aportaciones al FOVISSSTE</t>
  </si>
  <si>
    <t>Aportaciones federales a las entidades federativas y municipios por previsiones para aportaciones al ISSSTE</t>
  </si>
  <si>
    <t>Aportaciones federales a las entidades federativas y municipios por previsiones para aportaciones al FOVISSSTE</t>
  </si>
  <si>
    <t>Aportaciones federales a las entidades federativas y municipios para aportaciones al sistema de ahorro para el retiro</t>
  </si>
  <si>
    <t>Aportaciones federales a las entidades federativas y municipios para aportaciones al seguro de cesantía en edad avanzada y vejez</t>
  </si>
  <si>
    <t>Aportaciones federales a las entidades federativas y municipios para los depósitos al ahorro solidario</t>
  </si>
  <si>
    <t>Aportaciones federales a las entidades federativas y municipios por previsiones para aportaciones al sistema de ahorro para el retiro</t>
  </si>
  <si>
    <t>Aportaciones federales a las entidades federativas y municipios por previsiones para aportaciones al seguro de cesantía en edad avanzada y vejez</t>
  </si>
  <si>
    <t>Aportaciones federales a las entidades federativas y municipios por previsiones para los depósitos al ahorro solidario</t>
  </si>
  <si>
    <t>Aportaciones de la Federación a los organismos del Sistema Nacional de Coordinación Fiscal</t>
  </si>
  <si>
    <t>Aportaciones de la federación al sistema de protección social</t>
  </si>
  <si>
    <t>Asignaciones compensatorias a entidades federativas</t>
  </si>
  <si>
    <t>Convenios de reasignación (Se modifica)</t>
  </si>
  <si>
    <t>DEUDA PUBLICA</t>
  </si>
  <si>
    <t>Amortización de la deuda interna con instituciones de crédito</t>
  </si>
  <si>
    <t>Amortización de la deuda interna derivada de proyectos de infraestructura productiva de largo plazo</t>
  </si>
  <si>
    <t>Amortización de la deuda por emisión de valores gubernamentales</t>
  </si>
  <si>
    <t>Amortización de arrendamientos financieros nacionales</t>
  </si>
  <si>
    <t>Amortización de arrendamientos financieros especiales</t>
  </si>
  <si>
    <t>Amortización de la deuda externa con instituciones de crédito</t>
  </si>
  <si>
    <t>Amortización de la deuda externa derivada de proyectos de infraestructura productiva de largo plazo</t>
  </si>
  <si>
    <t>Amortización de la deuda con organismos financieros internacionales</t>
  </si>
  <si>
    <t>Amortización de la deuda bilateral</t>
  </si>
  <si>
    <t>Amortización de la deuda externa por bonos</t>
  </si>
  <si>
    <t>Amortización de arrendamientos financieros internacionales</t>
  </si>
  <si>
    <t>Intereses de la deuda interna con instituciones de crédito</t>
  </si>
  <si>
    <t>Intereses de la deuda interna derivada de proyectos de infraestructura productiva de largo plazo</t>
  </si>
  <si>
    <t>Intereses derivados de la colocación de valores gubernamentales</t>
  </si>
  <si>
    <t>Intereses por arrendamientos financieros nacionales</t>
  </si>
  <si>
    <t>Intereses por arrendamientos financieros especiales</t>
  </si>
  <si>
    <t>Intereses de la deuda externa con instituciones de crédito</t>
  </si>
  <si>
    <t>Intereses de la deuda externa derivada de proyectos de infraestructura productiva de largo plazo</t>
  </si>
  <si>
    <t>Intereses de la deuda con organismos financieros internacionales</t>
  </si>
  <si>
    <t>Intereses de la deuda bilateral</t>
  </si>
  <si>
    <t>Intereses derivados de la colocación externa de bonos</t>
  </si>
  <si>
    <t>Intereses por arrendamientos financieros internacionales</t>
  </si>
  <si>
    <t>Comisiones de la deuda interna</t>
  </si>
  <si>
    <t>Comisiones de la deuda externa</t>
  </si>
  <si>
    <t>Gastos de la deuda interna</t>
  </si>
  <si>
    <t>Gastos de la deuda externa</t>
  </si>
  <si>
    <t>Costo por coberturas</t>
  </si>
  <si>
    <t>Apoyos a intermediarios financieros</t>
  </si>
  <si>
    <t>Apoyos a ahorradores y deudores de la banca</t>
  </si>
  <si>
    <t>Adeudos de ejercicios fiscales anteriores</t>
  </si>
  <si>
    <t>Programación Presupuestaria PEF</t>
  </si>
  <si>
    <t>Programación Presupuestaria al Primer Trimestre</t>
  </si>
  <si>
    <t xml:space="preserve">Gasto ordinario modificado anual </t>
  </si>
  <si>
    <t>Ejercido acumulado al periodo</t>
  </si>
  <si>
    <t>Comprometido anual</t>
  </si>
  <si>
    <t>Reservado anual</t>
  </si>
  <si>
    <t xml:space="preserve">Disponible anual </t>
  </si>
  <si>
    <t>Programación Presupuestaria al Segundo Trimestre</t>
  </si>
  <si>
    <t>Programación Presupuestaria al Tercer Trimestre</t>
  </si>
  <si>
    <t>Programación Presupuestaria al Cuarto Trimestre</t>
  </si>
  <si>
    <t>500 - Órgano Interno de Control</t>
  </si>
  <si>
    <t>Matriz de Indicadores para Resultados (MIR) 2018</t>
  </si>
  <si>
    <t>160</t>
  </si>
  <si>
    <t>170</t>
  </si>
  <si>
    <t>180</t>
  </si>
  <si>
    <t>210</t>
  </si>
  <si>
    <t>220</t>
  </si>
  <si>
    <t>230</t>
  </si>
  <si>
    <t>240</t>
  </si>
  <si>
    <t>250</t>
  </si>
  <si>
    <t>260</t>
  </si>
  <si>
    <t>310</t>
  </si>
  <si>
    <t>320</t>
  </si>
  <si>
    <t>330</t>
  </si>
  <si>
    <t>340</t>
  </si>
  <si>
    <t>350</t>
  </si>
  <si>
    <t>360</t>
  </si>
  <si>
    <t>370</t>
  </si>
  <si>
    <t>380</t>
  </si>
  <si>
    <t>410</t>
  </si>
  <si>
    <t>420</t>
  </si>
  <si>
    <t>430</t>
  </si>
  <si>
    <t>440</t>
  </si>
  <si>
    <t>500</t>
  </si>
  <si>
    <t>610</t>
  </si>
  <si>
    <t>620</t>
  </si>
  <si>
    <t>710</t>
  </si>
  <si>
    <t>720</t>
  </si>
  <si>
    <t xml:space="preserve">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 
</t>
  </si>
  <si>
    <t xml:space="preserve">Tasa de Incremento de la Imagen y Percepción Institucional
</t>
  </si>
  <si>
    <t xml:space="preserve">Mide, a través de un reactivo estratégico de un instrumento de investigación aplicado a nivel nacional y con validez externa (Encuesta Nacional de Percepción Ciudadana - ENPC), el grado de variación de la imagen y percepción institucional del INAI entre la población. </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</si>
  <si>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</si>
  <si>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Porcentaje de personas que conocen de la existencia del Instituto Nacional de Transparencia, Acceso a la Información y Protección de Datos Personales en ENPC: Porcentaje de personas que dijeron conocer la existencia del INAI en el reactivo "¿Conoce o ha oído hablar del Instituto Nacional de Transparencia, Acceso a la Información y Protección de Datos Personales?" de la Encuesta Nacional de Percepción Ciudadana; esta encuesta es aplicada cada año.</t>
  </si>
  <si>
    <t>Porcentaje de personas que conocen o han oído hablar del Instituto</t>
  </si>
  <si>
    <t xml:space="preserve">Mide, a través de un reactivo estratégico de un instrumento de investigación aplicado a nivel nacional y con validez externa (Encuesta Nacional de Acceso a la Información Pública y Protección de Datos Personales -ENAID), la imagen y percepción institucional del INAI entre la población. </t>
  </si>
  <si>
    <t>(Número de personas que conocen o han oído hablar del Instituto Nacional de Transparencia, Acceso a la Información y Protección del Datos Personales en la medición actual de ENAID / Número de personas encuestadas en la ENAID)*100</t>
  </si>
  <si>
    <t>Número de personas que conocen de la existencia del Instituto Nacional de Transparencia, Acceso a la Información y Protección de Datos Personales en ENAID: número de personas que dijeron conocer la existencia del INAI en el reactivo "¿Conoce o ha escuchado sobre la existencia de una institución de gobierno que garantice el derecho de acceso a la información pública y protección de datos personales? En caso positivo, ¿Cuál es?" de la Encuesta Nacional de Acceso a la Información Pública y Protección de Datos Personales. Esta encuesta se aplica cada dos años por el INEGI.</t>
  </si>
  <si>
    <t>Número de personas encuestadas en la ENAID: corresponde al número total de personas encuestadas por el INEGI en la aplicación de la Encuesta Nacional de Acceso a la Información Pública y Protección de Datos Personales</t>
  </si>
  <si>
    <t>La ciudadanía, el personal y los medios de comunicación reconocen la identidad y quehacer del INAI.</t>
  </si>
  <si>
    <t xml:space="preserve">Índice de posicionamiento de identidad institucional. </t>
  </si>
  <si>
    <t>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 correspondiente a gran parte de los gastos que se llevan a cabo en materia de comunicación social.</t>
  </si>
  <si>
    <t>X=((X1*0.2)*(X2*0.2)*(X3*0.6))
Donde X1 es el posicionamiento entre el personal, X2 es el posicionamiento en medios de comunicación y X3 es el posicionamiento entre la ciudadanía.</t>
  </si>
  <si>
    <t>Posicionamiento de identidad entre el personal: Promedio de la valoración del personal a los siguientes reactivos de la encuesta de Clima/desarrollo organizacional: "1.- Del 1 al 10, ¿qué tan identificado se siente usted con los valores institucionales?" y  "2.- Del 1 al 10, ¿qué tan comprometido se siente usted con los objetivos institucionales?" El porcentaje resultante se traduce a una calificación de 1 a 10 para el cálculo del índice.</t>
  </si>
  <si>
    <t>Posicionamiento de identidad entre medios de comunicación: Promedio de la valoración de los medios de comunicación a los siguientes reactivos de la encuesta INAI a medios de comunicación: "1. Siendo 10 la máxima y 1 la mínima, ¿qué calificación asignaría, a la labor que realiza el INAI en cuanto a garantizar el acceso a la información a los periodistas?" y "2.- Siendo 10 la máxima y 1 la mínima, ¿qué calificación asignaría a la labor que realiza el INAI en cuanto a la difusión acerca de la protección de datos". personales?</t>
  </si>
  <si>
    <t>Posicionamiento de identidad entre la ciudadanía: Valoración de la ciudadanía acerca de la identidad institucional mediante el siguiente reactivo en la Encuesta Nacional de Percepción Ciudadana: "¿Conoce o ha oído hablar del Instituto Nacional de Transparencia, Acceso a la Información y Protección de Datos Personales?" El porcentaje resultante se traduce a una calificación de 1 a 10 para cálculo del cálculo del índice.</t>
  </si>
  <si>
    <t xml:space="preserve">1. Estrategia de comunicación para medios de comunicación y ciudadanía sobre el quehacer del INAI implementada
</t>
  </si>
  <si>
    <t xml:space="preserve">Media geométrica del cumplimiento de las actividades en materia de medios y sociedad </t>
  </si>
  <si>
    <t>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y el establecimiento de alianzas con medios.</t>
  </si>
  <si>
    <t xml:space="preserve">X=6√ (X1*X2...X6)
</t>
  </si>
  <si>
    <t>X1, X2, X3, X4 y X5 se refieren al Cumplimiento porcentual de cada actividad. En donde  X1 es el cumplimiento porcentual de la actividad 1.1 del componente; X2, de la 1.2; X3, de la 1.3; X4, de la 1.4, X5, de la 1.5 y X6 de la 1.6.</t>
  </si>
  <si>
    <t>2. Difusión de la identidad del INAI entre su personal a través de la ejecución de diversas estrategias clave de comunicación interna.</t>
  </si>
  <si>
    <t>Porcentaje de personas que juzgan que las actividades en materia de comunicación interna cumplen con su objetivo.</t>
  </si>
  <si>
    <t xml:space="preserve">Mide (mediante la Encuesta de Desarrollo/Clima Laboral) si para el personal, los instrumentos y mecanismos de comunicación interna cumplen con su propósito. La comunicación interna es aquella cuyo público objetivo es, principalmente, el personal que labora en la empresa. </t>
  </si>
  <si>
    <t>((Cantidad de personal del INAI que opina que los canales de comunicación interna fueron "buenos" o "muy buenos" en el año en curso) / (Total del personal del INAI que opina acerca de la eficacia de los canales de comunicación interna en en el año en curso)*100</t>
  </si>
  <si>
    <t>Personal del INAI que opina que los canales de comunicación fueron "buenos" o "muy buenos": Porcentaje del total de personas a las que se les aplicó la encuesta de Clima/desarrollo organizacional que contestaron "bueno" o "muy bueno" en el reactivo: "¿Qué tan eficientes le parecen los canales de comunicación interna. Opciones: Muy buenos/ Buenos/ Regulares/ Malos/ Muy malos".</t>
  </si>
  <si>
    <t>1.1 Ejecución de campaña institucional en medios para posicionar las atribuciones e identidad gráfica del Instituto.</t>
  </si>
  <si>
    <t>Porcentaje de cumplimiento de las actividades calendarizadas para la realización de la campaña.</t>
  </si>
  <si>
    <t>Muestra el porcentaje de avance en el total de actividades consideradas dentro del calendario para la ejecución de la campaña institucional.</t>
  </si>
  <si>
    <t>(Número de actividades calendarizadas cumplidas / Número de actividades totales consideradas) * 100</t>
  </si>
  <si>
    <t>Número de actividades calendarizadas cumplidas: Total de acciones realizadas para la producción y difusión de la campaña.</t>
  </si>
  <si>
    <t>Número de actividades calendarizadas totales: Total de acciones planteadas para la producción y difusión de la campaña planteada.</t>
  </si>
  <si>
    <t>1.2 Aplicación de instrumentos de investigación para conocer la percepción ciudadana y de los medios de comunicación acerca del quehacer y la identidad institucional, así como de los derechos tutelados por el INAI.</t>
  </si>
  <si>
    <t>Porcentaje de aplicación de instrumentos de investigación planeados en el año.</t>
  </si>
  <si>
    <t>Muestra el porcentaje de avance en la aplicación de instrumentos de investigación para conocer la percepción ciudadana y de los medios de comunicación acerca del quehacer y la identidad institucional, así como de los derechos tutelados por el INAI.</t>
  </si>
  <si>
    <t>(Número de instrumentos  de investigación aplicados / Número de instrumentos de investigación considerados) * 100</t>
  </si>
  <si>
    <t xml:space="preserve">Número de instrumentos de investigación aplicados: Suma de los instrumentos de investigación considerados por la DG que fueron diseñados y aplicados en el periodo. </t>
  </si>
  <si>
    <t xml:space="preserve">Número de instrumentos de investigación considerados: Suma de los instrumentos de investigación considerados por esta DG para ser diseñados y aplicados en el periodo. </t>
  </si>
  <si>
    <t xml:space="preserve">1.3 Producción de campañas de sensibilización de los derechos que tutela el Instituto contempladas en la Estrategia de difusión en redes sociales </t>
  </si>
  <si>
    <t>Porcentaje de cumplimiento en la elaboración de campañas de sensibilización de los derechos que tutela el Instituto, planteadas en la Estrategia de difusión en redes sociales 2018.</t>
  </si>
  <si>
    <t>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t>
  </si>
  <si>
    <t>(Cantidad de campañas de sensibilización producidas como parte de la estrategia de difusión en redes sociales  / Cantidad de campañas de sensiibilización planteadas en la Estrategia de difusión en redes sociales) *100</t>
  </si>
  <si>
    <t>Número de campañas de sensibilización producidas: Cantidad de campañas producidas a partir de las planteadas en la Estrategia de difusión en redes sociales.</t>
  </si>
  <si>
    <t>Número de campañas de sensibilización planteado: Cantidad total de actividades planteada en la Estrategia de difusión en redes sociales.</t>
  </si>
  <si>
    <t>1.4 Medición de impacto en los medios a partir de las diversas comunicaciones generadas por el Instituto.</t>
  </si>
  <si>
    <t>Porcentaje de cumplimiento en el compromiso de elaboración de reportes de impacto en los medios a partir de las comunicaciones  generadas por el Instituto.</t>
  </si>
  <si>
    <t xml:space="preserve">Permite saber el porcentaje de cumplimiento en la generación de reportes de impacto de las comunicaciones generadas por el Instituto, de acuerdo con el total de reportes comprometido para el año. Los reportes de impacto son aquellos en los que se muestra, entre otras variables, la cantidad de notas positivas, neutrales o negativas que se han publicado del INAI; el desempeño en las cuentas institucionales en redes sociales o el número de videos subidos al canal de  YouTube. </t>
  </si>
  <si>
    <t>(Número de reportes acerca del impacto de  las comunicaciones institucionales realizados / Número de reportes acerca del impacto de las comunicaciones institucionales planeados) * 100</t>
  </si>
  <si>
    <t xml:space="preserve">Reportes acerca del impacto de las comunicaciones institucionales realizados:  informes, que abarcan una periodicidad trimestral, entregados a la presidencia del INAI, en los cuales se muestra el impacto en medios de las comunicaciones generadas por el Instituto, así como otras variables de desempeño operativo de la DGCSD. </t>
  </si>
  <si>
    <t xml:space="preserve">Reportes acerca del impacto de las comunicaciones institucionales planeados:  informes, que abarcan una periodicidad trimestral, que se proyecta entregar a la presidencia del INAI, en los cuales se muestra el impacto en medios de las comunicaciones generadas por el Instituto, así como otras variables de desempeño operativo de la DGCSD. </t>
  </si>
  <si>
    <t>1.5 Realización de coberturas informativas de actividades institucionales.</t>
  </si>
  <si>
    <t>Porcentaje de cumplimiento de coberturas informativas de actividades institucionales del INAI solicitadas.</t>
  </si>
  <si>
    <t xml:space="preserve">Muestra en términos porcentuales la relación de coberturas informativas de actividades institucionales del INAI realizadas frente a aquellas que fueron solicitadas por las distintas ponencias o direcciones del INAI. </t>
  </si>
  <si>
    <t>(Coberturas informativas de actividades institucionales realizadas / Coberturas informativas de actividades institucionales solicitadas) * 100</t>
  </si>
  <si>
    <t>Cobertura informativa de actividades: Reporte de carácter noticioso o informativo sobre lo acontecido en de algún evento de interés institucional (conferencias de las comisionadas o comisionados, eventos especiales, conferencias de prensa…).</t>
  </si>
  <si>
    <t>1.6 Establecimiento de alianzas con medios de comunicación para la difusión del quehacer del INAI.</t>
  </si>
  <si>
    <t>Número de alianzas con medios de comunicación para la promoción y difusión de las labores del INAI.</t>
  </si>
  <si>
    <t>Permite saber el número de medios que difunden la labor institucional fuera de la lógica de la campaña institucional.</t>
  </si>
  <si>
    <t>Suma de número de alianzas con medios de comunicación lograda.</t>
  </si>
  <si>
    <t>Número de alianzas con medios de comunicación: Acuerdos escritos con medios de comunicación cuyo objetivo es la difusión de la labor institucional.</t>
  </si>
  <si>
    <t>2.1 Ejecución de estrategias de comunicación interna.</t>
  </si>
  <si>
    <t>Porcentaje de cumplimiento en el compromiso de ejecución de estrategias de comunicación interna.</t>
  </si>
  <si>
    <t>Mide el grado de cumplimiento de las estrategias de comunicación interna considerando el total de actividades de comunicación interna comprometido para el año. Entre las estrategias de comunicación interna puede estar la elaboración de un órgano de comunicación, la ejecución de materiales de sensibilización ética, la administración de la intranet institucional y la elaboración de una serie de podcasts, entre otras.</t>
  </si>
  <si>
    <t xml:space="preserve">(Número de estrategias de comunicación interna ejecutadas  / Número de estrategias de comunicación planeadas) * 100 </t>
  </si>
  <si>
    <t>Número de estrategias de comunicación interna realizadas: Suma del número de estrategias de comunicación destinadas al personal del INAI ya ejecutadas. Cuando la estrategia implique la réplica periódica de alguno de sus elementos (por ejemplo, los números de un boletín interno) sólo se toma en cuenta como parte de la estrategia su primera ejecución.</t>
  </si>
  <si>
    <t>Número de actividades de comunicación interna planeadas: Suma del número de actividades de comunicación destinadas al personal del INAI contenidas en el programa de trabajo de comunicación interna.</t>
  </si>
  <si>
    <t>2.2 Aplicación de una encuesta institucional de diagnóstico de los medios de comunicación internos y el impacto de sus mensajes entre el personal del Instituto.</t>
  </si>
  <si>
    <t>Porcentaje de cumplimiento de las actividades calendarizadas para la aplicación de la encuesta de diagnóstico de medios de comunicación interna.</t>
  </si>
  <si>
    <t xml:space="preserve">Mide el avance logrado con respecto al calendario de actividades propuesto para la aplicación de la encuesta de diagnóstico de medios de comunicación interna. </t>
  </si>
  <si>
    <t>(Número de actividades contempladas en el calendario para la aplicación de la encuesta finalizadas  / Número total de actividades contempladas en el calendario para la aplicación de la encuesta) * 100</t>
  </si>
  <si>
    <t>Número de actividades contempladas en el calendario para la aplicación de la encuesta finalizadas: Acciones ya concluidas dentro del calendario de actividades para la aplicación de la encuesta.</t>
  </si>
  <si>
    <t xml:space="preserve">Número total de actividades contempladas en el calendario para la aplicación de la encuesta: Suma de todas las acciones planteadas para la aplicación de la encuesta, mismas que inician con la elaboración del instrumento y concluyen con la obtención de resultados.
</t>
  </si>
  <si>
    <t xml:space="preserve">Número de alianzas </t>
  </si>
  <si>
    <t xml:space="preserve">Encuesta Nacional de Percepción Ciudadana (INAI), publicada en el portal del INAI (http://inicio.inai.org.mx/SitePages/Publicaciones.aspx) </t>
  </si>
  <si>
    <t>La legislación en materia de Acceso a la Información y Protección de Datos Personales permanecen vigentes.</t>
  </si>
  <si>
    <t xml:space="preserve">Encuesta Nacional de Acceso a la Información Pública y Protección de Datos Personales (ENAID)
Resultados de la Encuesta  nacional de percepción ciudadana sobre el trabajo del INAI, disponible en la página de internet del Instituto. 
http://www.beta.inegi.org.mx/proyectos/enchogares/especiales/enaid/2016/
</t>
  </si>
  <si>
    <t>- Resultados de la Encuesta  nacional de percepción ciudadana sobre el trabajo del INAI, disponible en la página de internet del Instituto. 
- Resultados de la Encuesta de medios de comunicación interna que obra en los expedientes de la DGCSD.
- Entrega de resultados de la Encuesta de comunicación social INAI 2016 a medios de comunicación mediante oficio al Comisionado presidente.</t>
  </si>
  <si>
    <t>La población objetivo conoce los mecanismos para el ejercicio de los derechos de acceso a la información y protección de datos personales.</t>
  </si>
  <si>
    <t xml:space="preserve">Carpeta de la ejecución de estrategias para medios de comunicación y ciudadanía la cual estará bajo resguardo de la DGSCD. </t>
  </si>
  <si>
    <t>Los medios de comunicación y la ciudadanía reconocen la identidad y el quehacer institucional.</t>
  </si>
  <si>
    <t>Resultados de la Encuesta de medios de comunicación interna que obra en los expedientes de la DGCSD.</t>
  </si>
  <si>
    <t>Los servidores públicos del Instituto adoptan la identidad y reconocen el quehacer institucional.</t>
  </si>
  <si>
    <t xml:space="preserve">Expediente de transmisión de campaña en medios de comunicación que obra en el archivo de la DGCSD. Los materiales de la campaña institucional producidos se pueden consultar en el Sitio Web del INAI. </t>
  </si>
  <si>
    <t>La población objetivo muestra interés por la campaña institucional.</t>
  </si>
  <si>
    <t>- Resultados de la Encuesta  nacional de percepción ciudadana sobre el trabajo del INAI, disponible en la página de internet del Instituto. 
- Entrega de resultados de la Encuesta de comunicación social INAI 2017 a medios de comunicación mediante oficio al Comisionado presidente.
- Resultados de la Encuesta omnibus de percepción ciudadana sobre la campaña de difusión INAI que obra en los expedientes de la DGCSD.</t>
  </si>
  <si>
    <t>Los instrumentos de investigación se aplican en tiempo y forma y se cuenta con los resultados de cada uno.</t>
  </si>
  <si>
    <t>Historial de las actividades en las cuentas institucionales en redes sociales (Twitter: https://twitter.com/INAImexico/media; Facebook: https://www.facebook.com/INAImx/; YouTube: https://www.youtube.com/user/ifaimexico)</t>
  </si>
  <si>
    <t>Los usuarios de redes sociales interactuan con los contenidos de las cuentas institucionales.</t>
  </si>
  <si>
    <t xml:space="preserve">Reportes trimestrales de impacto en medios enviados por parte de la DGCSD al Comisionado presidente, que obran en archivo de la DGCSD. </t>
  </si>
  <si>
    <t>Los resultados de la medición son aceptados por el comisionado presidente.</t>
  </si>
  <si>
    <t xml:space="preserve">Expediente de comunicaciones, boletines y notas de coberturas que obra en el archivo de la Dirección de Medios de la DGCSD. </t>
  </si>
  <si>
    <t>Existe interés periodistico sobre los temas tratados en las coberturas de actividades institucionales.</t>
  </si>
  <si>
    <t>Expediente de convenios y probatorios que en ese sentido existan dentro de los archivos de la DGCSD.</t>
  </si>
  <si>
    <t>Los medios de comunicación están dispuestos a promocionar las labores del INAI.</t>
  </si>
  <si>
    <t>Informes trimestrales de avance entregados al Comisionado presidente que obra en archivo de la DGCSD. Aquellas estrategias cuyo material haya quedado registrado en soporte audiovisual o físico pueden ser consultadas en el Centro de Documentación del INAI.</t>
  </si>
  <si>
    <t>Los servidores públicos del Instituto consultan los productos y servicios desarrollados como parte de la  estrategia de comunicación interna.</t>
  </si>
  <si>
    <t>Los resultados de la encuesta son obtenidos en tiempo y forma.</t>
  </si>
  <si>
    <t>Se calculó la línea base con información de 2016</t>
  </si>
  <si>
    <t>Se calculó la línea base con información de 2015</t>
  </si>
  <si>
    <t>La línea base se calculó con información de las actividades de 2017.</t>
  </si>
  <si>
    <t>La línea base se cálculó con base en información de 2 actividades similares de 2016.</t>
  </si>
  <si>
    <t>La línea base se calculó con información de las actividades de 2015</t>
  </si>
  <si>
    <t>N/D</t>
  </si>
  <si>
    <t>Este 2018 se establecerá la línea base.</t>
  </si>
  <si>
    <t>La línea base se calculó con información de las actividades de 2016.</t>
  </si>
  <si>
    <t>Iniciaron 13 campañas de las 26 planeadas para el año. Las campañas fueron de corte educativo y cívico. 8 de las 13 campañas continúasn vigentes. Por su aceptación entre la audiencia destacaron especialmente la campaña del Día Internacional de Datos Personales y la del Informe INAI 2017.</t>
  </si>
  <si>
    <t>Se realizó el primer informe trimestral del área en el cual se presentan, entre otros elementos, los impactos de las diversas comunicaciones generadas por el Instituto, incluidos medios electrónicos, impresos y redes sociales.</t>
  </si>
  <si>
    <t>Se realizaron 73 coberturas informativas de actividades institucionales de 73 coberturas solicitadas.</t>
  </si>
  <si>
    <t>Nivel Fin no se presupuesta</t>
  </si>
  <si>
    <t>Nivel Propósito no se presupuesta</t>
  </si>
  <si>
    <t>Nivel Componente no se presupuesta</t>
  </si>
  <si>
    <t>Servicios de difusión institucional en medios de comunicación (periódicos, revistas, internet, medios complementarios, etc), asociados con la campaña institucional.</t>
  </si>
  <si>
    <t>Servicios relacionados con estudios de opinión mediante las técnicas de aplicación de encuestas o grupos de enfoque</t>
  </si>
  <si>
    <t xml:space="preserve">Servicio de impresión y encuadernación de los materiales de divulgación institucional relacionados con el Informe Anual del INAI </t>
  </si>
  <si>
    <t>Servicios de producción y difusión de contenidos para redes sociales.</t>
  </si>
  <si>
    <t>Servicio de television de paga (sky)</t>
  </si>
  <si>
    <t>Servicio de capacitación para servidores públicos (entrenamiento de medios)</t>
  </si>
  <si>
    <t>Inserciones en periódicos y revistas, clasificados como avisos institucionales, contenido que no esta vinculado con la difusión de la campaña institucionales.</t>
  </si>
  <si>
    <t>Servicio de monitoreo y elaboración de síntesis y análisis de medios de comunicación, impresos, electrónicos y en línea</t>
  </si>
  <si>
    <t>Adquisición de alimentos para el personal que realiza las coberturas informativas de los eventos institucionales en los que participan los funcionarios del INAI fuera de sus instalaciones.</t>
  </si>
  <si>
    <t>Adquisición de alimentos para el personal que por cuestiones de distribución y publicación de información y/o atención de medios de comunicación la ingesta de alimentos se lleva a cabo en las instalaciones del INAI.</t>
  </si>
  <si>
    <t>Estos recursos serán utilizados para el pago de servicio de transportación de personal y equipo de videograbación y fotografía utilizado en las coberturas informativas de los eventos institucionales en los que participan los Comisionados del INAI.</t>
  </si>
  <si>
    <t>Erogaciones destinadas al pago por concepto de transporte terrestre en comisiones oficiales temporales dentro del país, para las coberturas informativas de los eventos institucionales en los que participan los funcionarios del INAI.</t>
  </si>
  <si>
    <t>Estos recursos serán utilizados a lo largo del ejercicio fiscal, para cubrir los gastos por concepto de viáticos con motivo de la cobertura informativa de los eventos institucionales en los que participan los Comisionados y otros funcionarios del INAI.</t>
  </si>
  <si>
    <t>Servicios de impresión digital del material de las coberturas informativas de los eventos institucionales, engargolado, encuadernación, corte de papel, revelado fotográfico, impresión de papelería, estacionamiento y otros servicios tales como: estenografía de eventos institucionales.</t>
  </si>
  <si>
    <t>Suministro de periódicos y revistas</t>
  </si>
  <si>
    <t>"Actividad asociada a gasto administrativo"</t>
  </si>
  <si>
    <t>GAC02</t>
  </si>
  <si>
    <t>GOA02</t>
  </si>
  <si>
    <t>GOA03</t>
  </si>
  <si>
    <t>GOA04</t>
  </si>
  <si>
    <t>GOA05</t>
  </si>
  <si>
    <t>GOA06</t>
  </si>
  <si>
    <t>GOA07</t>
  </si>
  <si>
    <t>GOA08</t>
  </si>
  <si>
    <t>Nivel propósito no se presupuesta</t>
  </si>
  <si>
    <t>Nivel componente no se presupuesta</t>
  </si>
  <si>
    <t>340 - Dirección General de Enlace con Autoridades Laborales, Sindicatos, Universidades, Personas Físicas y Morales</t>
  </si>
  <si>
    <t>350 - Dirección General de Enlace con Partidos Políticos, Organismos Electorales y Descentralizados</t>
  </si>
  <si>
    <t>370 - Dirección General de Enlace con los Poderes Legislativo y Judicial</t>
  </si>
  <si>
    <t>380 - Dirección General de Enlace con la Administración Pública Centralizada y Tribunales Administrativos</t>
  </si>
  <si>
    <t>420 - Dirección General de Investigación y Verificación del Sector Privado</t>
  </si>
  <si>
    <t>Justificación de avance</t>
  </si>
  <si>
    <t>Se realizó el segundo informe trimestral del área, en el cual se presentan, entre otros elementos, los impactos de las diversas comunicaciones generadas por el Instituto, incluidos medios electrónicos, impresos y redes sociales.</t>
  </si>
  <si>
    <t>En el periodo se realizaron 83 coberturas informativas de actividades institucionales de 83 coberturas informativas solicitadas. Destaca la cobertura de la adhesión de México al Convenio 108 y aquella referente a la llegada de los nuevos comisionados del INAI. En lo que va del año se han realizado 156 coberturas informativas.</t>
  </si>
  <si>
    <t>En este trimestre iniciaron su transmisión 9 campañas de sensibilización. Con ello, suman ya 22 campañas en el año de las 26 comprometidas. Las campañas fueron de corte educativo y cívico. En junio, 16 de las 22 campañas iniciadas continuaban vigentes. Por su aceptación entre la audiencia destacaron en el periodo la campaña de la Privacy Awareness Week, 2018 (Semana de concientización de la privacidad, 2018) y la del Premio de Innovación y Buenas Prácticas en Protección de Datos Personales.</t>
  </si>
  <si>
    <t>En este trimestre inició su transmisión 1 camapaña de sensibilización, Con ello suman ya 23 campañas iniciadas en lo que va del año. En septiembre, 17 de las campañas continuaban vigentes. Por su aceptación entre los seguidores, destaca la campaña referente a la Semana Nacional de Transparencia 2018.</t>
  </si>
  <si>
    <t>Se realizó el tercer informe trimestral del área, en el cual se presenta, entre otros elementos, los impactos de las diversas comunicaciones generadas por el Instituto, incluidos medios electrónicos, impresos y redes. Este trimestre se comenzó a reportar un desglose más detallado en relación con los materiales de diseños institucionales desarrollados por el área y se incorporaron nuevos indicadores en materia de agenda informativa.</t>
  </si>
  <si>
    <t>En el periodo se realizaron 55 coberturas informativas de 55 coberturas informativas solicitadas. Destaca la cobertura del evento Semana Nacional de Transparencia, la asistencia de los comisionados a la Red por la Rendición de Cuentas y el caso relacionado con Odebrecht subido al Pleno del Instituto. En lo que va del año se han realizado 211 coberturas informativas.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</si>
</sst>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 #,##0.00\ _€_-;\-* #,##0.00\ _€_-;_-* &quot;-&quot;??\ _€_-;_-@_-"/>
    <numFmt numFmtId="165" formatCode="_-* #,##0\ _€_-;\-* #,##0\ _€_-;_-* &quot;-&quot;??\ _€_-;_-@_-"/>
    <numFmt numFmtId="166" formatCode="_-[$$-80A]* #,##0.00_-;\-[$$-80A]* #,##0.00_-;_-[$$-80A]* &quot;-&quot;??_-;_-@_-"/>
  </numFmts>
  <fonts count="14" x14ac:knownFonts="1">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b/>
      <sz val="12"/>
      <color theme="0"/>
      <name val="Arial Narrow"/>
      <family val="2"/>
    </font>
    <font>
      <sz val="10"/>
      <color theme="1"/>
      <name val="Arial Narrow"/>
      <family val="2"/>
    </font>
    <font>
      <b/>
      <sz val="11"/>
      <color theme="1"/>
      <name val="Calibri"/>
      <family val="2"/>
      <scheme val="minor"/>
    </font>
    <font>
      <sz val="11"/>
      <color theme="1"/>
      <name val="Arial Narrow"/>
      <family val="2"/>
    </font>
    <font>
      <b/>
      <sz val="11"/>
      <color theme="1"/>
      <name val="Arial Narrow"/>
      <family val="2"/>
    </font>
    <font>
      <sz val="11"/>
      <color theme="0"/>
      <name val="Arial Narrow"/>
      <family val="2"/>
    </font>
    <font>
      <sz val="11"/>
      <color theme="1"/>
      <name val="Wingdings 2"/>
      <family val="1"/>
      <charset val="2"/>
    </font>
    <font>
      <sz val="12"/>
      <color theme="0"/>
      <name val="Arial Narrow"/>
      <family val="2"/>
    </font>
    <font>
      <sz val="10"/>
      <color theme="0"/>
      <name val="Arial Narrow"/>
      <family val="2"/>
    </font>
    <font>
      <b/>
      <sz val="10"/>
      <color theme="1"/>
      <name val="Arial Narrow"/>
      <family val="2"/>
    </font>
  </fonts>
  <fills count="9">
    <fill>
      <patternFill patternType="none"/>
    </fill>
    <fill>
      <patternFill patternType="gray125"/>
    </fill>
    <fill>
      <patternFill patternType="solid">
        <fgColor rgb="FFBFBFBF"/>
        <bgColor indexed="64"/>
      </patternFill>
    </fill>
    <fill>
      <patternFill patternType="solid">
        <fgColor rgb="FF6E137A"/>
        <bgColor indexed="64"/>
      </patternFill>
    </fill>
    <fill>
      <patternFill patternType="solid">
        <fgColor rgb="FF167418"/>
        <bgColor indexed="64"/>
      </patternFill>
    </fill>
    <fill>
      <patternFill patternType="solid">
        <fgColor rgb="FFFFC000"/>
        <bgColor indexed="64"/>
      </patternFill>
    </fill>
    <fill>
      <patternFill patternType="solid">
        <fgColor rgb="FFC00000"/>
        <bgColor indexed="64"/>
      </patternFill>
    </fill>
    <fill>
      <patternFill patternType="solid">
        <fgColor theme="0" tint="-0.34998626667073579"/>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7F7F7F"/>
      </top>
      <bottom style="thin">
        <color rgb="FF7F7F7F"/>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theme="0" tint="-0.24994659260841701"/>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74">
    <xf numFmtId="0" fontId="0" fillId="0" borderId="0" xfId="0"/>
    <xf numFmtId="0" fontId="2" fillId="0" borderId="0" xfId="0" applyFont="1"/>
    <xf numFmtId="0" fontId="2" fillId="0" borderId="0" xfId="0" applyNumberFormat="1" applyFont="1" applyAlignment="1">
      <alignment horizontal="left"/>
    </xf>
    <xf numFmtId="0" fontId="5" fillId="0" borderId="0" xfId="0" applyFont="1" applyAlignment="1">
      <alignment vertical="center" wrapText="1"/>
    </xf>
    <xf numFmtId="164" fontId="5" fillId="0" borderId="0" xfId="1" applyFont="1" applyAlignment="1">
      <alignment vertical="center" wrapText="1"/>
    </xf>
    <xf numFmtId="0" fontId="5" fillId="0" borderId="0" xfId="0" applyFont="1"/>
    <xf numFmtId="0" fontId="2" fillId="0" borderId="0" xfId="0" applyFont="1" applyAlignment="1">
      <alignment horizontal="left"/>
    </xf>
    <xf numFmtId="0" fontId="5" fillId="0" borderId="0" xfId="0" applyFont="1" applyAlignment="1">
      <alignment horizontal="center" vertical="center" wrapText="1"/>
    </xf>
    <xf numFmtId="2" fontId="5" fillId="0" borderId="0" xfId="0" applyNumberFormat="1" applyFont="1" applyAlignment="1">
      <alignment vertical="center" wrapText="1"/>
    </xf>
    <xf numFmtId="2" fontId="5" fillId="0" borderId="0" xfId="0" applyNumberFormat="1" applyFont="1"/>
    <xf numFmtId="164" fontId="5" fillId="0" borderId="0" xfId="1" applyFont="1"/>
    <xf numFmtId="165" fontId="5" fillId="0" borderId="0" xfId="1" applyNumberFormat="1" applyFont="1" applyAlignment="1">
      <alignment vertical="center" wrapText="1"/>
    </xf>
    <xf numFmtId="165" fontId="5" fillId="0" borderId="0" xfId="1" applyNumberFormat="1" applyFont="1"/>
    <xf numFmtId="165" fontId="5" fillId="0" borderId="0" xfId="1" applyNumberFormat="1" applyFont="1" applyAlignment="1">
      <alignment horizontal="center" vertical="center" wrapText="1"/>
    </xf>
    <xf numFmtId="2" fontId="5"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vertical="center" wrapText="1"/>
    </xf>
    <xf numFmtId="49" fontId="5" fillId="0" borderId="0" xfId="0" applyNumberFormat="1" applyFont="1"/>
    <xf numFmtId="164" fontId="5" fillId="0" borderId="0" xfId="1" applyFont="1" applyAlignment="1">
      <alignment horizontal="center" vertical="center" wrapText="1"/>
    </xf>
    <xf numFmtId="0" fontId="5" fillId="0" borderId="0" xfId="0" applyFont="1" applyAlignment="1">
      <alignment horizontal="center"/>
    </xf>
    <xf numFmtId="2" fontId="5" fillId="0" borderId="0" xfId="1" applyNumberFormat="1" applyFont="1" applyAlignment="1">
      <alignment vertical="center" wrapText="1"/>
    </xf>
    <xf numFmtId="2" fontId="5" fillId="0" borderId="0" xfId="1" applyNumberFormat="1" applyFont="1" applyAlignment="1">
      <alignment horizontal="center" vertical="center" wrapText="1"/>
    </xf>
    <xf numFmtId="2" fontId="5" fillId="0" borderId="0" xfId="1" applyNumberFormat="1" applyFont="1"/>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9" fillId="6" borderId="0" xfId="0" applyFont="1" applyFill="1" applyBorder="1" applyAlignment="1">
      <alignment horizontal="center" vertical="center"/>
    </xf>
    <xf numFmtId="0" fontId="9" fillId="7"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4" xfId="0" applyFont="1" applyFill="1" applyBorder="1" applyAlignment="1">
      <alignment horizontal="center" vertical="center"/>
    </xf>
    <xf numFmtId="0" fontId="10" fillId="0" borderId="0" xfId="0" applyFont="1" applyAlignment="1">
      <alignment horizontal="center" vertical="center"/>
    </xf>
    <xf numFmtId="0" fontId="0" fillId="0" borderId="0" xfId="0" applyFont="1" applyAlignment="1">
      <alignment horizontal="left" vertical="center"/>
    </xf>
    <xf numFmtId="0" fontId="6" fillId="0" borderId="0" xfId="0" applyFont="1" applyAlignment="1">
      <alignment horizontal="left" vertical="center"/>
    </xf>
    <xf numFmtId="0" fontId="7" fillId="0" borderId="0"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2" fillId="0" borderId="0" xfId="0" applyFont="1" applyAlignment="1" applyProtection="1">
      <alignment horizontal="center" vertical="center" wrapText="1"/>
    </xf>
    <xf numFmtId="2" fontId="3" fillId="0" borderId="1" xfId="1" applyNumberFormat="1" applyFont="1" applyBorder="1" applyAlignment="1" applyProtection="1">
      <alignment horizontal="center" vertical="center" wrapText="1"/>
    </xf>
    <xf numFmtId="0" fontId="2" fillId="0" borderId="0" xfId="0" applyFont="1" applyAlignment="1" applyProtection="1">
      <alignment horizontal="center" vertical="center"/>
    </xf>
    <xf numFmtId="2" fontId="2" fillId="0" borderId="0" xfId="0" applyNumberFormat="1" applyFont="1" applyAlignment="1" applyProtection="1">
      <alignment horizontal="center" vertical="center"/>
    </xf>
    <xf numFmtId="2" fontId="2" fillId="0" borderId="0" xfId="0" applyNumberFormat="1" applyFont="1" applyAlignment="1" applyProtection="1">
      <alignment horizontal="center" vertical="center" wrapText="1"/>
    </xf>
    <xf numFmtId="2" fontId="5" fillId="0" borderId="1" xfId="1"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2" fontId="2" fillId="0" borderId="0" xfId="1" applyNumberFormat="1" applyFont="1" applyAlignment="1" applyProtection="1">
      <alignment horizontal="center" vertical="center"/>
    </xf>
    <xf numFmtId="8" fontId="2" fillId="0" borderId="0" xfId="0" applyNumberFormat="1" applyFont="1" applyAlignment="1" applyProtection="1">
      <alignment horizontal="center" vertical="center"/>
    </xf>
    <xf numFmtId="8" fontId="5" fillId="0" borderId="1" xfId="0" applyNumberFormat="1" applyFont="1" applyBorder="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wrapText="1"/>
    </xf>
    <xf numFmtId="1" fontId="3" fillId="0" borderId="1" xfId="0" applyNumberFormat="1" applyFont="1" applyBorder="1" applyAlignment="1" applyProtection="1">
      <alignment horizontal="center" vertical="center" wrapText="1"/>
    </xf>
    <xf numFmtId="164" fontId="12" fillId="0" borderId="0" xfId="1" applyFont="1" applyFill="1" applyBorder="1" applyAlignment="1" applyProtection="1">
      <alignment horizontal="center" vertical="center"/>
      <protection hidden="1"/>
    </xf>
    <xf numFmtId="164" fontId="11" fillId="0" borderId="0" xfId="1" applyFont="1" applyFill="1" applyBorder="1" applyAlignment="1" applyProtection="1">
      <alignment horizontal="center" vertical="center"/>
    </xf>
    <xf numFmtId="2" fontId="2" fillId="0" borderId="0" xfId="1" applyNumberFormat="1" applyFont="1" applyAlignment="1" applyProtection="1">
      <alignment horizontal="center" vertical="center" wrapText="1"/>
    </xf>
    <xf numFmtId="0" fontId="5" fillId="0" borderId="0" xfId="0" applyFont="1" applyAlignment="1" applyProtection="1">
      <alignment horizontal="center" vertical="center"/>
    </xf>
    <xf numFmtId="165" fontId="5" fillId="0" borderId="0" xfId="1" applyNumberFormat="1" applyFont="1" applyFill="1" applyAlignment="1" applyProtection="1">
      <alignment vertical="center"/>
    </xf>
    <xf numFmtId="49" fontId="5" fillId="0" borderId="0" xfId="1" applyNumberFormat="1" applyFont="1" applyFill="1" applyAlignment="1" applyProtection="1">
      <alignment vertical="center"/>
    </xf>
    <xf numFmtId="164" fontId="5" fillId="0" borderId="0" xfId="1" applyFont="1" applyFill="1" applyAlignment="1" applyProtection="1">
      <alignment vertical="center"/>
    </xf>
    <xf numFmtId="0" fontId="5" fillId="0" borderId="0" xfId="1" applyNumberFormat="1" applyFont="1" applyFill="1" applyAlignment="1" applyProtection="1">
      <alignment vertical="center"/>
    </xf>
    <xf numFmtId="164" fontId="5" fillId="0" borderId="0" xfId="1" applyFont="1" applyFill="1" applyAlignment="1" applyProtection="1">
      <alignment horizontal="center" vertical="center"/>
    </xf>
    <xf numFmtId="2" fontId="5" fillId="0" borderId="0" xfId="1" applyNumberFormat="1" applyFont="1" applyFill="1" applyAlignment="1" applyProtection="1">
      <alignment vertical="center"/>
    </xf>
    <xf numFmtId="0" fontId="0" fillId="0" borderId="9" xfId="0" applyFont="1" applyFill="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8" fontId="5" fillId="0" borderId="7" xfId="1" applyNumberFormat="1" applyFont="1" applyBorder="1" applyAlignment="1" applyProtection="1">
      <alignment vertical="center" wrapText="1"/>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8" fontId="5" fillId="0" borderId="7" xfId="1" applyNumberFormat="1" applyFont="1" applyBorder="1" applyAlignment="1" applyProtection="1">
      <alignment horizontal="center" vertical="center" wrapText="1"/>
    </xf>
    <xf numFmtId="8" fontId="5" fillId="0" borderId="8" xfId="1" applyNumberFormat="1" applyFont="1" applyBorder="1" applyAlignment="1" applyProtection="1">
      <alignment horizontal="center" vertical="center" wrapText="1"/>
    </xf>
    <xf numFmtId="0" fontId="5" fillId="0" borderId="1" xfId="0" applyFont="1" applyBorder="1" applyAlignment="1" applyProtection="1">
      <alignment vertical="center" wrapText="1"/>
    </xf>
    <xf numFmtId="2" fontId="5" fillId="0" borderId="1" xfId="1" applyNumberFormat="1" applyFont="1" applyBorder="1" applyAlignment="1" applyProtection="1">
      <alignment horizontal="center" vertical="center" wrapText="1"/>
    </xf>
    <xf numFmtId="0" fontId="5" fillId="0" borderId="1" xfId="0" applyFont="1" applyBorder="1" applyAlignment="1" applyProtection="1">
      <alignment horizontal="left" vertical="center" wrapText="1"/>
    </xf>
    <xf numFmtId="1" fontId="5" fillId="0" borderId="1" xfId="0"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 fontId="5" fillId="0" borderId="3" xfId="0" applyNumberFormat="1" applyFont="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2" fontId="5" fillId="0" borderId="1" xfId="1"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3" borderId="2"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2"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2" fillId="0" borderId="2"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wrapText="1"/>
    </xf>
    <xf numFmtId="164" fontId="4" fillId="0" borderId="0" xfId="1" applyFont="1" applyFill="1" applyBorder="1" applyAlignment="1" applyProtection="1">
      <alignment horizontal="center" vertical="center"/>
    </xf>
    <xf numFmtId="2" fontId="3" fillId="0" borderId="1" xfId="0" applyNumberFormat="1"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6" xfId="0" applyFont="1" applyBorder="1" applyAlignment="1" applyProtection="1">
      <alignment vertical="center" wrapText="1"/>
    </xf>
    <xf numFmtId="0" fontId="5" fillId="0" borderId="8" xfId="0" applyFont="1" applyBorder="1" applyAlignment="1" applyProtection="1">
      <alignment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vertical="center" wrapText="1"/>
    </xf>
    <xf numFmtId="0" fontId="5" fillId="0" borderId="7" xfId="0" applyFont="1" applyBorder="1" applyAlignment="1" applyProtection="1">
      <alignment horizontal="center" vertical="center" wrapText="1"/>
      <protection hidden="1"/>
    </xf>
    <xf numFmtId="14" fontId="5" fillId="0" borderId="6" xfId="0" applyNumberFormat="1" applyFont="1" applyFill="1" applyBorder="1" applyAlignment="1" applyProtection="1">
      <alignment horizontal="center" vertical="center" wrapText="1"/>
    </xf>
    <xf numFmtId="14" fontId="5" fillId="0" borderId="7" xfId="0" applyNumberFormat="1" applyFont="1" applyFill="1" applyBorder="1" applyAlignment="1" applyProtection="1">
      <alignment horizontal="center" vertical="center" wrapText="1"/>
    </xf>
    <xf numFmtId="14" fontId="5" fillId="0" borderId="8" xfId="0" applyNumberFormat="1" applyFont="1" applyFill="1" applyBorder="1" applyAlignment="1" applyProtection="1">
      <alignment horizontal="center" vertical="center" wrapText="1"/>
    </xf>
    <xf numFmtId="2" fontId="5" fillId="0" borderId="6" xfId="1" applyNumberFormat="1" applyFont="1" applyBorder="1" applyAlignment="1" applyProtection="1">
      <alignment horizontal="center" vertical="center" wrapText="1"/>
      <protection hidden="1"/>
    </xf>
    <xf numFmtId="2" fontId="5" fillId="0" borderId="7" xfId="1" applyNumberFormat="1" applyFont="1" applyBorder="1" applyAlignment="1" applyProtection="1">
      <alignment horizontal="center" vertical="center" wrapText="1"/>
      <protection hidden="1"/>
    </xf>
    <xf numFmtId="2" fontId="5" fillId="0" borderId="8" xfId="1" applyNumberFormat="1"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2" fontId="5" fillId="0" borderId="6" xfId="1" applyNumberFormat="1" applyFont="1" applyBorder="1" applyAlignment="1" applyProtection="1">
      <alignment horizontal="center" vertical="center" wrapText="1"/>
    </xf>
    <xf numFmtId="2" fontId="5" fillId="0" borderId="7" xfId="1" applyNumberFormat="1" applyFont="1" applyBorder="1" applyAlignment="1" applyProtection="1">
      <alignment horizontal="center" vertical="center" wrapText="1"/>
    </xf>
    <xf numFmtId="2" fontId="5" fillId="0" borderId="8" xfId="1" applyNumberFormat="1" applyFont="1" applyBorder="1" applyAlignment="1" applyProtection="1">
      <alignment horizontal="center" vertical="center" wrapText="1"/>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2" fontId="5" fillId="0" borderId="6" xfId="0" applyNumberFormat="1" applyFont="1" applyFill="1" applyBorder="1" applyAlignment="1" applyProtection="1">
      <alignment horizontal="center" vertical="center" wrapText="1"/>
    </xf>
    <xf numFmtId="2" fontId="5" fillId="0" borderId="7" xfId="0" applyNumberFormat="1" applyFont="1" applyFill="1" applyBorder="1" applyAlignment="1" applyProtection="1">
      <alignment horizontal="center" vertical="center" wrapText="1"/>
    </xf>
    <xf numFmtId="2" fontId="5" fillId="0" borderId="8" xfId="0" applyNumberFormat="1" applyFont="1" applyFill="1" applyBorder="1" applyAlignment="1" applyProtection="1">
      <alignment horizontal="center" vertical="center" wrapText="1"/>
    </xf>
    <xf numFmtId="2" fontId="5" fillId="0" borderId="6" xfId="1" applyNumberFormat="1" applyFont="1" applyFill="1" applyBorder="1" applyAlignment="1" applyProtection="1">
      <alignment horizontal="center" vertical="center" wrapText="1"/>
    </xf>
    <xf numFmtId="2" fontId="5" fillId="0" borderId="7" xfId="1" applyNumberFormat="1" applyFont="1" applyFill="1" applyBorder="1" applyAlignment="1" applyProtection="1">
      <alignment horizontal="center" vertical="center" wrapText="1"/>
    </xf>
    <xf numFmtId="2" fontId="5" fillId="0" borderId="8" xfId="1" applyNumberFormat="1"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2" fontId="5" fillId="8" borderId="6" xfId="1" applyNumberFormat="1" applyFont="1" applyFill="1" applyBorder="1" applyAlignment="1" applyProtection="1">
      <alignment horizontal="center" vertical="center" wrapText="1"/>
      <protection locked="0"/>
    </xf>
    <xf numFmtId="2" fontId="5" fillId="8" borderId="7" xfId="1" applyNumberFormat="1" applyFont="1" applyFill="1" applyBorder="1" applyAlignment="1" applyProtection="1">
      <alignment horizontal="center" vertical="center" wrapText="1"/>
      <protection locked="0"/>
    </xf>
    <xf numFmtId="2" fontId="5" fillId="8" borderId="8" xfId="1" applyNumberFormat="1" applyFont="1" applyFill="1" applyBorder="1" applyAlignment="1" applyProtection="1">
      <alignment horizontal="center" vertical="center" wrapText="1"/>
      <protection locked="0"/>
    </xf>
    <xf numFmtId="0" fontId="5" fillId="8" borderId="6" xfId="0" applyFont="1" applyFill="1" applyBorder="1" applyAlignment="1" applyProtection="1">
      <alignment horizontal="left" vertical="center" wrapText="1"/>
      <protection locked="0"/>
    </xf>
    <xf numFmtId="0" fontId="5" fillId="8" borderId="7" xfId="0" applyFont="1" applyFill="1" applyBorder="1" applyAlignment="1" applyProtection="1">
      <alignment horizontal="left" vertical="center" wrapText="1"/>
      <protection locked="0"/>
    </xf>
    <xf numFmtId="0" fontId="5" fillId="8" borderId="8" xfId="0" applyFont="1" applyFill="1" applyBorder="1" applyAlignment="1" applyProtection="1">
      <alignment horizontal="left" vertical="center" wrapText="1"/>
      <protection locked="0"/>
    </xf>
    <xf numFmtId="0" fontId="13" fillId="0" borderId="2"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166" fontId="5" fillId="0" borderId="6" xfId="0" applyNumberFormat="1" applyFont="1" applyBorder="1" applyAlignment="1" applyProtection="1">
      <alignment horizontal="center" vertical="center" wrapText="1"/>
    </xf>
    <xf numFmtId="166" fontId="5" fillId="0" borderId="8" xfId="0" applyNumberFormat="1" applyFont="1" applyBorder="1" applyAlignment="1" applyProtection="1">
      <alignment horizontal="center" vertical="center" wrapText="1"/>
    </xf>
    <xf numFmtId="1" fontId="5" fillId="0" borderId="6" xfId="0" applyNumberFormat="1" applyFont="1" applyBorder="1" applyAlignment="1" applyProtection="1">
      <alignment horizontal="center" vertical="center" wrapText="1"/>
    </xf>
    <xf numFmtId="1" fontId="5" fillId="0" borderId="8" xfId="0" applyNumberFormat="1" applyFont="1" applyBorder="1" applyAlignment="1" applyProtection="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textRotation="90" wrapText="1"/>
    </xf>
    <xf numFmtId="0" fontId="5" fillId="0" borderId="0" xfId="0" applyFont="1" applyAlignment="1">
      <alignment horizontal="center" vertical="center" wrapText="1"/>
    </xf>
  </cellXfs>
  <cellStyles count="2">
    <cellStyle name="Millares" xfId="1" builtinId="3"/>
    <cellStyle name="Normal" xfId="0" builtinId="0"/>
  </cellStyles>
  <dxfs count="63">
    <dxf>
      <font>
        <color theme="0"/>
      </font>
      <fill>
        <patternFill>
          <bgColor rgb="FF6E137A"/>
        </patternFill>
      </fill>
    </dxf>
    <dxf>
      <font>
        <color theme="0"/>
      </font>
      <fill>
        <patternFill>
          <bgColor rgb="FF6E137A"/>
        </patternFill>
      </fill>
    </dxf>
    <dxf>
      <font>
        <color theme="0"/>
      </font>
      <fill>
        <patternFill>
          <bgColor rgb="FF6E137A"/>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s>
  <tableStyles count="0" defaultTableStyle="TableStyleMedium2" defaultPivotStyle="PivotStyleLight16"/>
  <colors>
    <mruColors>
      <color rgb="FFC00000"/>
      <color rgb="FF7F7F7F"/>
      <color rgb="FFE1C000"/>
      <color rgb="FF167418"/>
      <color rgb="FF6E137A"/>
      <color rgb="FF7713E1"/>
      <color rgb="FF6E13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25519</xdr:colOff>
      <xdr:row>0</xdr:row>
      <xdr:rowOff>55783</xdr:rowOff>
    </xdr:from>
    <xdr:to>
      <xdr:col>2</xdr:col>
      <xdr:colOff>763963</xdr:colOff>
      <xdr:row>4</xdr:row>
      <xdr:rowOff>182705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42695" y="55783"/>
          <a:ext cx="1455621" cy="9337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showGridLines="0" tabSelected="1" zoomScale="80" zoomScaleNormal="80" zoomScaleSheetLayoutView="85" workbookViewId="0">
      <selection activeCell="D10" sqref="D10:D12"/>
    </sheetView>
  </sheetViews>
  <sheetFormatPr baseColWidth="10" defaultRowHeight="15.75" x14ac:dyDescent="0.25"/>
  <cols>
    <col min="1" max="1" width="10.7109375" style="64" customWidth="1"/>
    <col min="2" max="2" width="10.7109375" style="52" customWidth="1"/>
    <col min="3" max="3" width="15.7109375" style="52" customWidth="1"/>
    <col min="4" max="10" width="45.7109375" style="52" customWidth="1"/>
    <col min="11" max="17" width="45.7109375" style="52" hidden="1" customWidth="1"/>
    <col min="18" max="19" width="15.7109375" style="52" customWidth="1"/>
    <col min="20" max="20" width="3.7109375" style="52" customWidth="1"/>
    <col min="21" max="23" width="15.7109375" style="52" customWidth="1"/>
    <col min="24" max="25" width="45.7109375" style="52" customWidth="1"/>
    <col min="26" max="30" width="15.7109375" style="52" customWidth="1"/>
    <col min="31" max="31" width="15.7109375" style="53" customWidth="1"/>
    <col min="32" max="32" width="15.7109375" style="52" customWidth="1"/>
    <col min="33" max="33" width="30.7109375" style="52" customWidth="1"/>
    <col min="34" max="36" width="15.7109375" style="57" hidden="1" customWidth="1"/>
    <col min="37" max="37" width="15.7109375" style="52" hidden="1" customWidth="1"/>
    <col min="38" max="38" width="15.7109375" style="57" hidden="1" customWidth="1"/>
    <col min="39" max="39" width="45.7109375" style="52" hidden="1" customWidth="1"/>
    <col min="40" max="42" width="15.7109375" style="57" customWidth="1"/>
    <col min="43" max="43" width="15.7109375" style="52" customWidth="1"/>
    <col min="44" max="44" width="15.7109375" style="57" customWidth="1"/>
    <col min="45" max="45" width="45.7109375" style="52" customWidth="1"/>
    <col min="46" max="48" width="15.7109375" style="57" customWidth="1"/>
    <col min="49" max="49" width="15.7109375" style="52" customWidth="1"/>
    <col min="50" max="50" width="15.7109375" style="57" customWidth="1"/>
    <col min="51" max="51" width="45.7109375" style="52" customWidth="1"/>
    <col min="52" max="54" width="15.7109375" style="57" customWidth="1"/>
    <col min="55" max="55" width="15.7109375" style="52" customWidth="1"/>
    <col min="56" max="56" width="15.7109375" style="57" customWidth="1"/>
    <col min="57" max="57" width="45.7109375" style="52" customWidth="1"/>
    <col min="58" max="60" width="15.7109375" style="57" hidden="1" customWidth="1"/>
    <col min="61" max="61" width="15.7109375" style="52" hidden="1" customWidth="1"/>
    <col min="62" max="62" width="15.7109375" style="57" hidden="1" customWidth="1"/>
    <col min="63" max="63" width="45.7109375" style="52" hidden="1" customWidth="1"/>
    <col min="64" max="64" width="45.7109375" style="81" customWidth="1"/>
    <col min="65" max="65" width="15.7109375" style="60" customWidth="1"/>
    <col min="66" max="66" width="45.7109375" style="81" customWidth="1"/>
    <col min="67" max="68" width="15.7109375" style="58" customWidth="1"/>
    <col min="69" max="69" width="15.7109375" style="60" customWidth="1"/>
    <col min="70" max="70" width="45.7109375" style="81" customWidth="1"/>
    <col min="71" max="75" width="15.7109375" style="58" customWidth="1"/>
    <col min="76" max="76" width="15.7109375" style="60" customWidth="1"/>
    <col min="77" max="77" width="45.7109375" style="81" customWidth="1"/>
    <col min="78" max="82" width="15.7109375" style="58" customWidth="1"/>
    <col min="83" max="83" width="15.7109375" style="60" hidden="1" customWidth="1"/>
    <col min="84" max="84" width="45.7109375" style="81" hidden="1" customWidth="1"/>
    <col min="85" max="89" width="15.7109375" style="58" hidden="1" customWidth="1"/>
    <col min="90" max="90" width="15.7109375" style="60" hidden="1" customWidth="1"/>
    <col min="91" max="91" width="45.7109375" style="81" hidden="1" customWidth="1"/>
    <col min="92" max="96" width="15.7109375" style="58" hidden="1" customWidth="1"/>
    <col min="97" max="16384" width="11.42578125" style="52"/>
  </cols>
  <sheetData>
    <row r="1" spans="1:96" x14ac:dyDescent="0.25">
      <c r="BO1" s="52"/>
      <c r="BP1" s="52"/>
      <c r="BS1" s="52"/>
      <c r="BT1" s="52"/>
      <c r="BU1" s="52"/>
      <c r="BV1" s="52"/>
      <c r="BW1" s="52"/>
      <c r="BZ1" s="52"/>
      <c r="CA1" s="52"/>
      <c r="CB1" s="52"/>
      <c r="CC1" s="52"/>
      <c r="CD1" s="52"/>
      <c r="CG1" s="52"/>
      <c r="CH1" s="52"/>
      <c r="CI1" s="52"/>
      <c r="CJ1" s="52"/>
      <c r="CK1" s="52"/>
      <c r="CN1" s="52"/>
      <c r="CO1" s="52"/>
      <c r="CP1" s="52"/>
      <c r="CQ1" s="52"/>
      <c r="CR1" s="52"/>
    </row>
    <row r="2" spans="1:96" x14ac:dyDescent="0.25">
      <c r="G2" s="76"/>
      <c r="H2" s="76"/>
      <c r="BO2" s="52"/>
      <c r="BP2" s="52"/>
      <c r="BS2" s="52"/>
      <c r="BT2" s="52"/>
      <c r="BU2" s="52"/>
      <c r="BV2" s="52"/>
      <c r="BW2" s="52"/>
      <c r="BZ2" s="52"/>
      <c r="CA2" s="52"/>
      <c r="CB2" s="52"/>
      <c r="CC2" s="52"/>
      <c r="CD2" s="52"/>
      <c r="CG2" s="52"/>
      <c r="CH2" s="52"/>
      <c r="CI2" s="52"/>
      <c r="CJ2" s="52"/>
      <c r="CK2" s="52"/>
      <c r="CN2" s="52"/>
      <c r="CO2" s="52"/>
      <c r="CP2" s="52"/>
      <c r="CQ2" s="52"/>
      <c r="CR2" s="52"/>
    </row>
    <row r="3" spans="1:96" x14ac:dyDescent="0.25">
      <c r="D3" s="114" t="s">
        <v>642</v>
      </c>
      <c r="E3" s="114"/>
      <c r="F3" s="114"/>
      <c r="G3" s="76"/>
      <c r="H3" s="76"/>
      <c r="BO3" s="52"/>
      <c r="BP3" s="52"/>
      <c r="BS3" s="52"/>
      <c r="BT3" s="52"/>
      <c r="BU3" s="52"/>
      <c r="BV3" s="52"/>
      <c r="BW3" s="52"/>
      <c r="BZ3" s="52"/>
      <c r="CA3" s="52"/>
      <c r="CB3" s="52"/>
      <c r="CC3" s="52"/>
      <c r="CD3" s="52"/>
      <c r="CG3" s="52"/>
      <c r="CH3" s="52"/>
      <c r="CI3" s="52"/>
      <c r="CJ3" s="52"/>
      <c r="CK3" s="52"/>
      <c r="CN3" s="52"/>
      <c r="CO3" s="52"/>
      <c r="CP3" s="52"/>
      <c r="CQ3" s="52"/>
      <c r="CR3" s="52"/>
    </row>
    <row r="4" spans="1:96" x14ac:dyDescent="0.25">
      <c r="BO4" s="52"/>
      <c r="BP4" s="52"/>
      <c r="BS4" s="52"/>
      <c r="BT4" s="52"/>
      <c r="BU4" s="52"/>
      <c r="BV4" s="52"/>
      <c r="BW4" s="52"/>
      <c r="BZ4" s="52"/>
      <c r="CA4" s="52"/>
      <c r="CB4" s="52"/>
      <c r="CC4" s="52"/>
      <c r="CD4" s="52"/>
      <c r="CG4" s="52"/>
      <c r="CH4" s="52"/>
      <c r="CI4" s="52"/>
      <c r="CJ4" s="52"/>
      <c r="CK4" s="52"/>
      <c r="CN4" s="52"/>
      <c r="CO4" s="52"/>
      <c r="CP4" s="52"/>
      <c r="CQ4" s="52"/>
      <c r="CR4" s="52"/>
    </row>
    <row r="5" spans="1:96" x14ac:dyDescent="0.25">
      <c r="BO5" s="52"/>
      <c r="BP5" s="52"/>
      <c r="BS5" s="52"/>
      <c r="BT5" s="52"/>
      <c r="BU5" s="52"/>
      <c r="BV5" s="52"/>
      <c r="BW5" s="52"/>
      <c r="BZ5" s="52"/>
      <c r="CA5" s="52"/>
      <c r="CB5" s="52"/>
      <c r="CC5" s="52"/>
      <c r="CD5" s="52"/>
      <c r="CG5" s="52"/>
      <c r="CH5" s="52"/>
      <c r="CI5" s="52"/>
      <c r="CJ5" s="52"/>
      <c r="CK5" s="52"/>
      <c r="CN5" s="52"/>
      <c r="CO5" s="52"/>
      <c r="CP5" s="52"/>
      <c r="CQ5" s="52"/>
      <c r="CR5" s="52"/>
    </row>
    <row r="6" spans="1:96" x14ac:dyDescent="0.25">
      <c r="B6" s="104" t="s">
        <v>62</v>
      </c>
      <c r="C6" s="105"/>
      <c r="D6" s="108" t="s">
        <v>70</v>
      </c>
      <c r="E6" s="109"/>
      <c r="F6" s="110"/>
      <c r="G6" s="78"/>
      <c r="H6" s="78"/>
      <c r="I6" s="78"/>
      <c r="BO6" s="52"/>
      <c r="BP6" s="52"/>
      <c r="BS6" s="52"/>
      <c r="BT6" s="52"/>
      <c r="BU6" s="52"/>
      <c r="BV6" s="52"/>
      <c r="BW6" s="52"/>
      <c r="BZ6" s="52"/>
      <c r="CA6" s="52"/>
      <c r="CB6" s="52"/>
      <c r="CC6" s="52"/>
      <c r="CD6" s="52"/>
      <c r="CG6" s="52"/>
      <c r="CH6" s="52"/>
      <c r="CI6" s="52"/>
      <c r="CJ6" s="52"/>
      <c r="CK6" s="52"/>
      <c r="CN6" s="52"/>
      <c r="CO6" s="52"/>
      <c r="CP6" s="52"/>
      <c r="CQ6" s="52"/>
      <c r="CR6" s="52"/>
    </row>
    <row r="7" spans="1:96" s="50" customFormat="1" ht="31.5" customHeight="1" x14ac:dyDescent="0.25">
      <c r="A7" s="64"/>
      <c r="B7" s="106" t="s">
        <v>63</v>
      </c>
      <c r="C7" s="107"/>
      <c r="D7" s="111" t="str">
        <f>IF(D6=0,"",VLOOKUP(D6,Catálogos!B14:C40,2,FALSE))</f>
        <v>Promover el pleno ejercicio de los derechos de acceso a la información pública y de protección de datos personales, así como la transparencia y apertura de las instituciones públicas.</v>
      </c>
      <c r="E7" s="112"/>
      <c r="F7" s="113"/>
      <c r="G7" s="77"/>
      <c r="H7" s="77"/>
      <c r="I7" s="77"/>
      <c r="AE7" s="54"/>
      <c r="AH7" s="65"/>
      <c r="AI7" s="65"/>
      <c r="AJ7" s="65"/>
      <c r="AL7" s="65"/>
      <c r="AN7" s="65"/>
      <c r="AO7" s="65"/>
      <c r="AP7" s="65"/>
      <c r="AR7" s="65"/>
      <c r="AT7" s="65"/>
      <c r="AU7" s="65"/>
      <c r="AV7" s="65"/>
      <c r="AX7" s="65"/>
      <c r="AZ7" s="65"/>
      <c r="BA7" s="65"/>
      <c r="BB7" s="65"/>
      <c r="BD7" s="65"/>
      <c r="BF7" s="65"/>
      <c r="BG7" s="65"/>
      <c r="BH7" s="65"/>
      <c r="BJ7" s="65"/>
      <c r="BL7" s="82"/>
      <c r="BM7" s="61"/>
      <c r="BN7" s="82"/>
      <c r="BQ7" s="61"/>
      <c r="BR7" s="82"/>
      <c r="BX7" s="61"/>
      <c r="BY7" s="82"/>
      <c r="CE7" s="61"/>
      <c r="CF7" s="82"/>
      <c r="CL7" s="61"/>
      <c r="CM7" s="82"/>
    </row>
    <row r="8" spans="1:96" x14ac:dyDescent="0.25">
      <c r="B8" s="104" t="s">
        <v>64</v>
      </c>
      <c r="C8" s="105"/>
      <c r="D8" s="108" t="str">
        <f>IF(D6=0,"",VLOOKUP(D6,Catálogos!B14:D40,3,FALSE))</f>
        <v>E002 - Promover el pleno ejercicio de los derechos de acceso a la información pública y de protección de datos personales.</v>
      </c>
      <c r="E8" s="109"/>
      <c r="F8" s="110"/>
      <c r="G8" s="78"/>
      <c r="H8" s="78"/>
      <c r="I8" s="78"/>
      <c r="BO8" s="52"/>
      <c r="BP8" s="52"/>
      <c r="BS8" s="52"/>
      <c r="BT8" s="52"/>
      <c r="BU8" s="52"/>
      <c r="BV8" s="52"/>
      <c r="BW8" s="52"/>
      <c r="BZ8" s="52"/>
      <c r="CA8" s="52"/>
      <c r="CB8" s="52"/>
      <c r="CC8" s="52"/>
      <c r="CD8" s="52"/>
      <c r="CG8" s="52"/>
      <c r="CH8" s="52"/>
      <c r="CI8" s="52"/>
      <c r="CJ8" s="52"/>
      <c r="CK8" s="52"/>
      <c r="CN8" s="52"/>
      <c r="CO8" s="52"/>
      <c r="CP8" s="52"/>
      <c r="CQ8" s="52"/>
      <c r="CR8" s="52"/>
    </row>
    <row r="9" spans="1:96" x14ac:dyDescent="0.25">
      <c r="BO9" s="52"/>
      <c r="BP9" s="52"/>
      <c r="BS9" s="52"/>
      <c r="BT9" s="52"/>
      <c r="BU9" s="52"/>
      <c r="BV9" s="52"/>
      <c r="BW9" s="52"/>
      <c r="BZ9" s="52"/>
      <c r="CA9" s="52"/>
      <c r="CB9" s="52"/>
      <c r="CC9" s="52"/>
      <c r="CD9" s="52"/>
      <c r="CG9" s="52"/>
      <c r="CH9" s="52"/>
      <c r="CI9" s="52"/>
      <c r="CJ9" s="52"/>
      <c r="CK9" s="52"/>
      <c r="CN9" s="52"/>
      <c r="CO9" s="52"/>
      <c r="CP9" s="52"/>
      <c r="CQ9" s="52"/>
      <c r="CR9" s="52"/>
    </row>
    <row r="10" spans="1:96" s="50" customFormat="1" ht="15" customHeight="1" x14ac:dyDescent="0.25">
      <c r="A10" s="116" t="s">
        <v>0</v>
      </c>
      <c r="B10" s="102" t="s">
        <v>1</v>
      </c>
      <c r="C10" s="102" t="s">
        <v>2</v>
      </c>
      <c r="D10" s="102" t="s">
        <v>3</v>
      </c>
      <c r="E10" s="102" t="s">
        <v>4</v>
      </c>
      <c r="F10" s="102"/>
      <c r="G10" s="102"/>
      <c r="H10" s="102"/>
      <c r="I10" s="102"/>
      <c r="J10" s="102"/>
      <c r="K10" s="102"/>
      <c r="L10" s="102"/>
      <c r="M10" s="102"/>
      <c r="N10" s="102"/>
      <c r="O10" s="102"/>
      <c r="P10" s="102"/>
      <c r="Q10" s="102"/>
      <c r="R10" s="102"/>
      <c r="S10" s="102"/>
      <c r="T10" s="102"/>
      <c r="U10" s="102"/>
      <c r="V10" s="102"/>
      <c r="W10" s="102"/>
      <c r="X10" s="102" t="s">
        <v>5</v>
      </c>
      <c r="Y10" s="102" t="s">
        <v>125</v>
      </c>
      <c r="Z10" s="102" t="s">
        <v>6</v>
      </c>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t="s">
        <v>631</v>
      </c>
      <c r="BM10" s="102"/>
      <c r="BN10" s="102"/>
      <c r="BO10" s="102"/>
      <c r="BP10" s="102"/>
      <c r="BQ10" s="102" t="s">
        <v>632</v>
      </c>
      <c r="BR10" s="102"/>
      <c r="BS10" s="102"/>
      <c r="BT10" s="102"/>
      <c r="BU10" s="102"/>
      <c r="BV10" s="102"/>
      <c r="BW10" s="102"/>
      <c r="BX10" s="102" t="s">
        <v>638</v>
      </c>
      <c r="BY10" s="102"/>
      <c r="BZ10" s="102"/>
      <c r="CA10" s="102"/>
      <c r="CB10" s="102"/>
      <c r="CC10" s="102"/>
      <c r="CD10" s="102"/>
      <c r="CE10" s="102" t="s">
        <v>639</v>
      </c>
      <c r="CF10" s="102"/>
      <c r="CG10" s="102"/>
      <c r="CH10" s="102"/>
      <c r="CI10" s="102"/>
      <c r="CJ10" s="102"/>
      <c r="CK10" s="102"/>
      <c r="CL10" s="102" t="s">
        <v>640</v>
      </c>
      <c r="CM10" s="102"/>
      <c r="CN10" s="102"/>
      <c r="CO10" s="102"/>
      <c r="CP10" s="102"/>
      <c r="CQ10" s="102"/>
      <c r="CR10" s="102"/>
    </row>
    <row r="11" spans="1:96" s="50" customFormat="1" ht="15.75" customHeight="1" x14ac:dyDescent="0.25">
      <c r="A11" s="116"/>
      <c r="B11" s="102"/>
      <c r="C11" s="102"/>
      <c r="D11" s="102"/>
      <c r="E11" s="103" t="s">
        <v>7</v>
      </c>
      <c r="F11" s="103" t="s">
        <v>8</v>
      </c>
      <c r="G11" s="103" t="s">
        <v>9</v>
      </c>
      <c r="H11" s="103" t="s">
        <v>10</v>
      </c>
      <c r="I11" s="103" t="s">
        <v>10</v>
      </c>
      <c r="J11" s="103" t="s">
        <v>10</v>
      </c>
      <c r="K11" s="103" t="s">
        <v>10</v>
      </c>
      <c r="L11" s="103" t="s">
        <v>10</v>
      </c>
      <c r="M11" s="103" t="s">
        <v>10</v>
      </c>
      <c r="N11" s="103" t="s">
        <v>10</v>
      </c>
      <c r="O11" s="103" t="s">
        <v>10</v>
      </c>
      <c r="P11" s="103" t="s">
        <v>10</v>
      </c>
      <c r="Q11" s="103" t="s">
        <v>10</v>
      </c>
      <c r="R11" s="103" t="s">
        <v>11</v>
      </c>
      <c r="S11" s="103" t="s">
        <v>12</v>
      </c>
      <c r="T11" s="103"/>
      <c r="U11" s="103"/>
      <c r="V11" s="103" t="s">
        <v>13</v>
      </c>
      <c r="W11" s="103" t="s">
        <v>14</v>
      </c>
      <c r="X11" s="102"/>
      <c r="Y11" s="102"/>
      <c r="Z11" s="103" t="s">
        <v>15</v>
      </c>
      <c r="AA11" s="103" t="s">
        <v>16</v>
      </c>
      <c r="AB11" s="103" t="s">
        <v>17</v>
      </c>
      <c r="AC11" s="103" t="s">
        <v>18</v>
      </c>
      <c r="AD11" s="103"/>
      <c r="AE11" s="117" t="s">
        <v>19</v>
      </c>
      <c r="AF11" s="103" t="s">
        <v>20</v>
      </c>
      <c r="AG11" s="103" t="s">
        <v>21</v>
      </c>
      <c r="AH11" s="103" t="s">
        <v>22</v>
      </c>
      <c r="AI11" s="103"/>
      <c r="AJ11" s="103"/>
      <c r="AK11" s="103"/>
      <c r="AL11" s="103"/>
      <c r="AM11" s="103"/>
      <c r="AN11" s="103" t="s">
        <v>23</v>
      </c>
      <c r="AO11" s="103"/>
      <c r="AP11" s="103"/>
      <c r="AQ11" s="103"/>
      <c r="AR11" s="103"/>
      <c r="AS11" s="103"/>
      <c r="AT11" s="103" t="s">
        <v>24</v>
      </c>
      <c r="AU11" s="103"/>
      <c r="AV11" s="103"/>
      <c r="AW11" s="103"/>
      <c r="AX11" s="103"/>
      <c r="AY11" s="103"/>
      <c r="AZ11" s="103" t="s">
        <v>25</v>
      </c>
      <c r="BA11" s="103"/>
      <c r="BB11" s="103"/>
      <c r="BC11" s="103"/>
      <c r="BD11" s="103"/>
      <c r="BE11" s="103"/>
      <c r="BF11" s="103" t="s">
        <v>26</v>
      </c>
      <c r="BG11" s="103"/>
      <c r="BH11" s="103"/>
      <c r="BI11" s="103"/>
      <c r="BJ11" s="103"/>
      <c r="BK11" s="103"/>
      <c r="BL11" s="103" t="s">
        <v>27</v>
      </c>
      <c r="BM11" s="103" t="s">
        <v>28</v>
      </c>
      <c r="BN11" s="103"/>
      <c r="BO11" s="103" t="s">
        <v>29</v>
      </c>
      <c r="BP11" s="103" t="s">
        <v>30</v>
      </c>
      <c r="BQ11" s="103" t="s">
        <v>28</v>
      </c>
      <c r="BR11" s="103"/>
      <c r="BS11" s="103" t="s">
        <v>633</v>
      </c>
      <c r="BT11" s="103" t="s">
        <v>634</v>
      </c>
      <c r="BU11" s="103" t="s">
        <v>635</v>
      </c>
      <c r="BV11" s="103" t="s">
        <v>636</v>
      </c>
      <c r="BW11" s="103" t="s">
        <v>637</v>
      </c>
      <c r="BX11" s="103" t="s">
        <v>28</v>
      </c>
      <c r="BY11" s="103"/>
      <c r="BZ11" s="103" t="s">
        <v>633</v>
      </c>
      <c r="CA11" s="103" t="s">
        <v>634</v>
      </c>
      <c r="CB11" s="103" t="s">
        <v>635</v>
      </c>
      <c r="CC11" s="103" t="s">
        <v>636</v>
      </c>
      <c r="CD11" s="103" t="s">
        <v>637</v>
      </c>
      <c r="CE11" s="103" t="s">
        <v>28</v>
      </c>
      <c r="CF11" s="103"/>
      <c r="CG11" s="103" t="s">
        <v>633</v>
      </c>
      <c r="CH11" s="103" t="s">
        <v>634</v>
      </c>
      <c r="CI11" s="103" t="s">
        <v>635</v>
      </c>
      <c r="CJ11" s="103" t="s">
        <v>636</v>
      </c>
      <c r="CK11" s="103" t="s">
        <v>637</v>
      </c>
      <c r="CL11" s="103" t="s">
        <v>28</v>
      </c>
      <c r="CM11" s="103"/>
      <c r="CN11" s="103" t="s">
        <v>633</v>
      </c>
      <c r="CO11" s="103" t="s">
        <v>634</v>
      </c>
      <c r="CP11" s="103" t="s">
        <v>635</v>
      </c>
      <c r="CQ11" s="103" t="s">
        <v>636</v>
      </c>
      <c r="CR11" s="103" t="s">
        <v>637</v>
      </c>
    </row>
    <row r="12" spans="1:96" s="50" customFormat="1" ht="63" customHeight="1" x14ac:dyDescent="0.25">
      <c r="A12" s="116"/>
      <c r="B12" s="102"/>
      <c r="C12" s="102"/>
      <c r="D12" s="102"/>
      <c r="E12" s="103"/>
      <c r="F12" s="103"/>
      <c r="G12" s="103"/>
      <c r="H12" s="103"/>
      <c r="I12" s="103"/>
      <c r="J12" s="103"/>
      <c r="K12" s="103"/>
      <c r="L12" s="103"/>
      <c r="M12" s="103"/>
      <c r="N12" s="103"/>
      <c r="O12" s="103"/>
      <c r="P12" s="103"/>
      <c r="Q12" s="103"/>
      <c r="R12" s="103"/>
      <c r="S12" s="103"/>
      <c r="T12" s="115"/>
      <c r="U12" s="103"/>
      <c r="V12" s="103"/>
      <c r="W12" s="103"/>
      <c r="X12" s="102"/>
      <c r="Y12" s="102"/>
      <c r="Z12" s="103"/>
      <c r="AA12" s="103"/>
      <c r="AB12" s="103"/>
      <c r="AC12" s="75" t="s">
        <v>59</v>
      </c>
      <c r="AD12" s="75" t="s">
        <v>60</v>
      </c>
      <c r="AE12" s="117"/>
      <c r="AF12" s="103"/>
      <c r="AG12" s="103"/>
      <c r="AH12" s="51" t="s">
        <v>31</v>
      </c>
      <c r="AI12" s="51" t="s">
        <v>32</v>
      </c>
      <c r="AJ12" s="51" t="s">
        <v>33</v>
      </c>
      <c r="AK12" s="75" t="s">
        <v>34</v>
      </c>
      <c r="AL12" s="51" t="s">
        <v>35</v>
      </c>
      <c r="AM12" s="75" t="s">
        <v>36</v>
      </c>
      <c r="AN12" s="51" t="s">
        <v>37</v>
      </c>
      <c r="AO12" s="51" t="s">
        <v>38</v>
      </c>
      <c r="AP12" s="51" t="s">
        <v>39</v>
      </c>
      <c r="AQ12" s="75" t="s">
        <v>40</v>
      </c>
      <c r="AR12" s="51" t="s">
        <v>35</v>
      </c>
      <c r="AS12" s="75" t="s">
        <v>812</v>
      </c>
      <c r="AT12" s="51" t="s">
        <v>37</v>
      </c>
      <c r="AU12" s="51" t="s">
        <v>38</v>
      </c>
      <c r="AV12" s="51" t="s">
        <v>39</v>
      </c>
      <c r="AW12" s="75" t="s">
        <v>40</v>
      </c>
      <c r="AX12" s="51" t="s">
        <v>35</v>
      </c>
      <c r="AY12" s="75" t="s">
        <v>812</v>
      </c>
      <c r="AZ12" s="51" t="s">
        <v>37</v>
      </c>
      <c r="BA12" s="51" t="s">
        <v>38</v>
      </c>
      <c r="BB12" s="51" t="s">
        <v>39</v>
      </c>
      <c r="BC12" s="75" t="s">
        <v>40</v>
      </c>
      <c r="BD12" s="51" t="s">
        <v>35</v>
      </c>
      <c r="BE12" s="75" t="s">
        <v>812</v>
      </c>
      <c r="BF12" s="51" t="s">
        <v>37</v>
      </c>
      <c r="BG12" s="51" t="s">
        <v>38</v>
      </c>
      <c r="BH12" s="51" t="s">
        <v>39</v>
      </c>
      <c r="BI12" s="75" t="s">
        <v>40</v>
      </c>
      <c r="BJ12" s="51" t="s">
        <v>35</v>
      </c>
      <c r="BK12" s="75" t="s">
        <v>812</v>
      </c>
      <c r="BL12" s="103"/>
      <c r="BM12" s="62" t="s">
        <v>41</v>
      </c>
      <c r="BN12" s="75" t="s">
        <v>42</v>
      </c>
      <c r="BO12" s="103"/>
      <c r="BP12" s="115"/>
      <c r="BQ12" s="62" t="s">
        <v>41</v>
      </c>
      <c r="BR12" s="75" t="s">
        <v>42</v>
      </c>
      <c r="BS12" s="103"/>
      <c r="BT12" s="103"/>
      <c r="BU12" s="103"/>
      <c r="BV12" s="103"/>
      <c r="BW12" s="103"/>
      <c r="BX12" s="62" t="s">
        <v>41</v>
      </c>
      <c r="BY12" s="75" t="s">
        <v>42</v>
      </c>
      <c r="BZ12" s="103"/>
      <c r="CA12" s="103"/>
      <c r="CB12" s="103"/>
      <c r="CC12" s="103"/>
      <c r="CD12" s="103"/>
      <c r="CE12" s="62" t="s">
        <v>41</v>
      </c>
      <c r="CF12" s="75" t="s">
        <v>42</v>
      </c>
      <c r="CG12" s="103"/>
      <c r="CH12" s="103"/>
      <c r="CI12" s="103"/>
      <c r="CJ12" s="103"/>
      <c r="CK12" s="103"/>
      <c r="CL12" s="62" t="s">
        <v>41</v>
      </c>
      <c r="CM12" s="75" t="s">
        <v>42</v>
      </c>
      <c r="CN12" s="103"/>
      <c r="CO12" s="103"/>
      <c r="CP12" s="103"/>
      <c r="CQ12" s="103"/>
      <c r="CR12" s="103"/>
    </row>
    <row r="13" spans="1:96" s="66" customFormat="1" ht="141" customHeight="1" x14ac:dyDescent="0.25">
      <c r="A13" s="63" t="str">
        <f t="shared" ref="A13:A37" si="0">+IF(C13&lt;&gt;0,C13,IF(C13=0,A12,""))</f>
        <v>Fin</v>
      </c>
      <c r="B13" s="123" t="s">
        <v>109</v>
      </c>
      <c r="C13" s="118" t="s">
        <v>61</v>
      </c>
      <c r="D13" s="121" t="s">
        <v>669</v>
      </c>
      <c r="E13" s="85" t="s">
        <v>670</v>
      </c>
      <c r="F13" s="85" t="s">
        <v>671</v>
      </c>
      <c r="G13" s="85" t="s">
        <v>672</v>
      </c>
      <c r="H13" s="85" t="s">
        <v>673</v>
      </c>
      <c r="I13" s="85"/>
      <c r="J13" s="85"/>
      <c r="K13" s="85"/>
      <c r="L13" s="85"/>
      <c r="M13" s="85"/>
      <c r="N13" s="85"/>
      <c r="O13" s="85"/>
      <c r="P13" s="85"/>
      <c r="Q13" s="85"/>
      <c r="R13" s="98" t="s">
        <v>44</v>
      </c>
      <c r="S13" s="93" t="s">
        <v>106</v>
      </c>
      <c r="T13" s="95" t="str">
        <f>IF(S13="Otro (valor absoluto)","→","")</f>
        <v/>
      </c>
      <c r="U13" s="94"/>
      <c r="V13" s="98" t="s">
        <v>47</v>
      </c>
      <c r="W13" s="98" t="s">
        <v>49</v>
      </c>
      <c r="X13" s="85" t="s">
        <v>743</v>
      </c>
      <c r="Y13" s="85" t="s">
        <v>744</v>
      </c>
      <c r="Z13" s="98" t="s">
        <v>53</v>
      </c>
      <c r="AA13" s="98" t="s">
        <v>56</v>
      </c>
      <c r="AB13" s="98" t="s">
        <v>57</v>
      </c>
      <c r="AC13" s="100">
        <v>43101</v>
      </c>
      <c r="AD13" s="100">
        <v>43465</v>
      </c>
      <c r="AE13" s="99">
        <v>54</v>
      </c>
      <c r="AF13" s="98">
        <v>2016</v>
      </c>
      <c r="AG13" s="85" t="s">
        <v>767</v>
      </c>
      <c r="AH13" s="86">
        <v>5</v>
      </c>
      <c r="AI13" s="86"/>
      <c r="AJ13" s="55" t="str">
        <f ca="1">IF($R13=0,"",IF(AND($R13="Bienal",YEAR($AD13)&lt;&gt;YEAR(TODAY())),"No aplica",IF(COUNTBLANK(AI13)&gt;0,"",IF(AI13="Sin avance","Sin avance",IF(AND(AH13=0,AI13=0),0,IF(AND(AH13=0,AI13&lt;&gt;0),"",(((AI13/AH13)-1)*100)))))))</f>
        <v/>
      </c>
      <c r="AK13" s="56" t="str">
        <f ca="1">IF($R13=0,"",IF(AND($R13="Bienal",YEAR($AD13)&lt;&gt;YEAR(TODAY())),"No aplica",IF(COUNTBLANK(AI13)&gt;0,"Ingresar meta alcanzada",IF(AI13="Sin avance","Sin avance",IF(OR(AND($AB13="Ascendente",AJ13&gt;=-5,AJ13&lt;=15),AND($AB13="Descendente",AJ13&gt;=-15,AJ13&lt;=5)),"Aceptable",IF(OR(AND($AB13="Ascendente",AJ13&gt;=-10,AJ13&lt;-5),AND($AB13="Descendente",AJ13&gt;5,AJ13&lt;=15)),"Riesgo","Crítico"))))))</f>
        <v>Ingresar meta alcanzada</v>
      </c>
      <c r="AL13" s="55" t="str">
        <f ca="1">IF($R13=0,"",IF(AND($R13="Bienal",YEAR($AD13)&lt;&gt;YEAR(TODAY())),"No aplica",IF(COUNTBLANK(AI13)&gt;0,"",IF(AI13="Sin avance","Sin avance",IF(AND(AH13=0,AI13=0),100,IF(AND(AH13=0,AI13&lt;&gt;0,$AB13="Ascendente"),"",IF($AB13="Ascendente",AI13/AH13*100,IF(AND(AH13=0,AI13&lt;&gt;0,$AB13="Descendente"),"",((1-(AI13/AH13))*100)+100))))))))</f>
        <v/>
      </c>
      <c r="AM13" s="85"/>
      <c r="AN13" s="86"/>
      <c r="AO13" s="86"/>
      <c r="AP13" s="55" t="str">
        <f ca="1">IF($R13=0,"",IF(OR(AND($R13="Semestral",AK13="No aplica"),$R13="Trimestral"),IF(COUNTBLANK(AO13)&gt;0,"",IF(AO13="Sin avance","Sin avance",IF(AND(AN13=0,AO13=0),0,IF(AND(AN13=0,AO13&lt;&gt;0),"",(((AO13/AN13)-1)*100))))),"No aplica"))</f>
        <v>No aplica</v>
      </c>
      <c r="AQ13" s="56" t="str">
        <f ca="1">IF($R13=0,"",IF(OR(AND($R13="Semestral",AK13="No aplica"),$R13="Trimestral"),IF(COUNTBLANK(AO13)&gt;0,"Ingresar meta alcanzada",IF(AO13="Sin avance","Sin avance",IF(OR(AND($AB13="Ascendente",AP13&gt;=-5,AP13&lt;=15),AND($AB13="Descendente",AP13&gt;=-15,AP13&lt;=5)),"Aceptable",IF(OR(AND($AB13="Ascendente",AP13&gt;=-10,AP13&lt;-5),AND($AB13="Descendente",AP13&gt;5,AP13&lt;=15)),"Riesgo","Crítico")))),"No aplica"))</f>
        <v>No aplica</v>
      </c>
      <c r="AR13" s="55" t="str">
        <f ca="1">IF($R13=0,"",IF(OR(AND($R13="Semestral",AK13="No aplica"),$R13="Trimestral"),IF(COUNTBLANK(AO13)&gt;0,"",IF(AO13="Sin avance","Sin avance",IF(AND($AH13=0,AO13=0),100,IF(AND($AH13=0,AO13&lt;&gt;0,$AB13="Ascendente"),"",IF($AB13="Ascendente",AO13/$AH13*100,IF(AND($AH13=0,AO13&lt;&gt;0,$AB13="Descendente"),"",((1-(AO13/$AH13))*100)+100)))))),"No aplica"))</f>
        <v>No aplica</v>
      </c>
      <c r="AS13" s="87"/>
      <c r="AT13" s="86"/>
      <c r="AU13" s="86"/>
      <c r="AV13" s="55" t="str">
        <f ca="1">IF($R13=0,"",IF(OR(AND($R13="Semestral",AQ13="No aplica"),$R13="Trimestral"),IF(COUNTBLANK(AU13)&gt;0,"",IF(AU13="Sin avance","Sin avance",IF(AND(AT13=0,AU13=0),0,IF(AND(AT13=0,AU13&lt;&gt;0),"",(((AU13/AT13)-1)*100))))),"No aplica"))</f>
        <v>No aplica</v>
      </c>
      <c r="AW13" s="56" t="str">
        <f ca="1">IF($R13=0,"",IF(OR(AND($R13="Semestral",AQ13="No aplica"),$R13="Trimestral"),IF(COUNTBLANK(AU13)&gt;0,"Ingresar meta alcanzada",IF(AU13="Sin avance","Sin avance",IF(OR(AND($AB13="Ascendente",AV13&gt;=-5,AV13&lt;=15),AND($AB13="Descendente",AV13&gt;=-15,AV13&lt;=5)),"Aceptable",IF(OR(AND($AB13="Ascendente",AV13&gt;=-10,AV13&lt;-5),AND($AB13="Descendente",AV13&gt;5,AV13&lt;=15)),"Riesgo","Crítico")))),"No aplica"))</f>
        <v>No aplica</v>
      </c>
      <c r="AX13" s="55" t="str">
        <f ca="1">IF($R13=0,"",IF(OR(AND($R13="Semestral",AQ13="No aplica"),$R13="Trimestral"),IF(COUNTBLANK(AU13)&gt;0,"",IF(AU13="Sin avance","Sin avance",IF(AND($AH13=0,AU13=0),100,IF(AND($AH13=0,AU13&lt;&gt;0,$AB13="Ascendente"),"",IF($AB13="Ascendente",AU13/$AH13*100,IF(AND($AH13=0,AU13&lt;&gt;0,$AB13="Descendente"),"",((1-(AU13/$AH13))*100)+100)))))),"No aplica"))</f>
        <v>No aplica</v>
      </c>
      <c r="AY13" s="87"/>
      <c r="AZ13" s="86"/>
      <c r="BA13" s="86"/>
      <c r="BB13" s="55" t="str">
        <f ca="1">IF($R13=0,"",IF(OR(AND($R13="Semestral",AW13="No aplica"),$R13="Trimestral"),IF(COUNTBLANK(BA13)&gt;0,"",IF(BA13="Sin avance","Sin avance",IF(AND(AZ13=0,BA13=0),0,IF(AND(AZ13=0,BA13&lt;&gt;0),"",(((BA13/AZ13)-1)*100))))),"No aplica"))</f>
        <v>No aplica</v>
      </c>
      <c r="BC13" s="56" t="str">
        <f ca="1">IF($R13=0,"",IF(OR(AND($R13="Semestral",AW13="No aplica"),$R13="Trimestral"),IF(COUNTBLANK(BA13)&gt;0,"Ingresar meta alcanzada",IF(BA13="Sin avance","Sin avance",IF(OR(AND($AB13="Ascendente",BB13&gt;=-5,BB13&lt;=15),AND($AB13="Descendente",BB13&gt;=-15,BB13&lt;=5)),"Aceptable",IF(OR(AND($AB13="Ascendente",BB13&gt;=-10,BB13&lt;-5),AND($AB13="Descendente",BB13&gt;5,BB13&lt;=15)),"Riesgo","Crítico")))),"No aplica"))</f>
        <v>No aplica</v>
      </c>
      <c r="BD13" s="55" t="str">
        <f ca="1">IF($R13=0,"",IF(OR(AND($R13="Semestral",AW13="No aplica"),$R13="Trimestral"),IF(COUNTBLANK(BA13)&gt;0,"",IF(BA13="Sin avance","Sin avance",IF(AND($AH13=0,BA13=0),100,IF(AND($AH13=0,BA13&lt;&gt;0,$AB13="Ascendente"),"",IF($AB13="Ascendente",BA13/$AH13*100,IF(AND($AH13=0,BA13&lt;&gt;0,$AB13="Descendente"),"",((1-(BA13/$AH13))*100)+100)))))),"No aplica"))</f>
        <v>No aplica</v>
      </c>
      <c r="BE13" s="87"/>
      <c r="BF13" s="86"/>
      <c r="BG13" s="86"/>
      <c r="BH13" s="55" t="str">
        <f ca="1">IF($R13=0,"",IF(OR(AND($R13="Semestral",BC13="No aplica"),$R13="Trimestral"),IF(COUNTBLANK(BG13)&gt;0,"",IF(BG13="Sin avance","Sin avance",IF(AND(BF13=0,BG13=0),0,IF(AND(BF13=0,BG13&lt;&gt;0),"",(((BG13/BF13)-1)*100))))),"No aplica"))</f>
        <v>No aplica</v>
      </c>
      <c r="BI13" s="56" t="str">
        <f ca="1">IF($R13=0,"",IF(OR(AND($R13="Semestral",BC13="No aplica"),$R13="Trimestral"),IF(COUNTBLANK(BG13)&gt;0,"Ingresar meta alcanzada",IF(BG13="Sin avance","Sin avance",IF(OR(AND($AB13="Ascendente",BH13&gt;=-5,BH13&lt;=15),AND($AB13="Descendente",BH13&gt;=-15,BH13&lt;=5)),"Aceptable",IF(OR(AND($AB13="Ascendente",BH13&gt;=-10,BH13&lt;-5),AND($AB13="Descendente",BH13&gt;5,BH13&lt;=15)),"Riesgo","Crítico")))),"No aplica"))</f>
        <v>No aplica</v>
      </c>
      <c r="BJ13" s="55" t="str">
        <f ca="1">IF($R13=0,"",IF(OR(AND($R13="Semestral",BC13="No aplica"),$R13="Trimestral"),IF(COUNTBLANK(BG13)&gt;0,"",IF(BG13="Sin avance","Sin avance",IF(AND($AH13=0,BG13=0),100,IF(AND($AH13=0,BG13&lt;&gt;0,$AB13="Ascendente"),"",IF($AB13="Ascendente",BG13/$AH13*100,IF(AND($AH13=0,BG13&lt;&gt;0,$AB13="Descendente"),"",((1-(BG13/$AH13))*100)+100)))))),"No aplica"))</f>
        <v>No aplica</v>
      </c>
      <c r="BK13" s="87"/>
      <c r="BL13" s="161" t="s">
        <v>778</v>
      </c>
      <c r="BM13" s="162"/>
      <c r="BN13" s="162"/>
      <c r="BO13" s="163"/>
      <c r="BP13" s="79"/>
      <c r="BQ13" s="161" t="str">
        <f>IF($C13="Fin","Nivel Fin no se presupuesta",IF($C13="Propósito","Nivel propósito no se presupuesta",IF($C13="Componente","Nivel componente no se presupuesta",IF(OR($C13="Actividad",$C13="Proyecto especial"),VLOOKUP(#REF!,Catálogos!$A$46:$B$498,2,FALSE),""))))</f>
        <v>Nivel Fin no se presupuesta</v>
      </c>
      <c r="BR13" s="162"/>
      <c r="BS13" s="162"/>
      <c r="BT13" s="162"/>
      <c r="BU13" s="162"/>
      <c r="BV13" s="162"/>
      <c r="BW13" s="163"/>
      <c r="BX13" s="161" t="s">
        <v>778</v>
      </c>
      <c r="BY13" s="162"/>
      <c r="BZ13" s="162"/>
      <c r="CA13" s="162"/>
      <c r="CB13" s="162"/>
      <c r="CC13" s="162"/>
      <c r="CD13" s="163"/>
      <c r="CE13" s="161" t="s">
        <v>778</v>
      </c>
      <c r="CF13" s="162"/>
      <c r="CG13" s="162"/>
      <c r="CH13" s="162"/>
      <c r="CI13" s="162"/>
      <c r="CJ13" s="162"/>
      <c r="CK13" s="163"/>
      <c r="CL13" s="161" t="s">
        <v>778</v>
      </c>
      <c r="CM13" s="162"/>
      <c r="CN13" s="162"/>
      <c r="CO13" s="162"/>
      <c r="CP13" s="162"/>
      <c r="CQ13" s="162"/>
      <c r="CR13" s="163"/>
    </row>
    <row r="14" spans="1:96" s="66" customFormat="1" ht="165.75" customHeight="1" x14ac:dyDescent="0.25">
      <c r="A14" s="63" t="str">
        <f t="shared" si="0"/>
        <v>Fin</v>
      </c>
      <c r="B14" s="123"/>
      <c r="C14" s="120"/>
      <c r="D14" s="122"/>
      <c r="E14" s="85" t="s">
        <v>674</v>
      </c>
      <c r="F14" s="85" t="s">
        <v>675</v>
      </c>
      <c r="G14" s="85" t="s">
        <v>676</v>
      </c>
      <c r="H14" s="85" t="s">
        <v>677</v>
      </c>
      <c r="I14" s="85" t="s">
        <v>678</v>
      </c>
      <c r="J14" s="85"/>
      <c r="K14" s="85"/>
      <c r="L14" s="85"/>
      <c r="M14" s="85"/>
      <c r="N14" s="85"/>
      <c r="O14" s="85"/>
      <c r="P14" s="85"/>
      <c r="Q14" s="85"/>
      <c r="R14" s="98" t="s">
        <v>43</v>
      </c>
      <c r="S14" s="93" t="s">
        <v>105</v>
      </c>
      <c r="T14" s="96" t="str">
        <f t="shared" ref="T14" si="1">IF(S14="Otro (valor absoluto)","→","")</f>
        <v/>
      </c>
      <c r="U14" s="94"/>
      <c r="V14" s="98" t="s">
        <v>47</v>
      </c>
      <c r="W14" s="98" t="s">
        <v>49</v>
      </c>
      <c r="X14" s="85" t="s">
        <v>745</v>
      </c>
      <c r="Y14" s="85"/>
      <c r="Z14" s="98" t="s">
        <v>53</v>
      </c>
      <c r="AA14" s="98" t="s">
        <v>56</v>
      </c>
      <c r="AB14" s="98" t="s">
        <v>57</v>
      </c>
      <c r="AC14" s="100">
        <v>43101</v>
      </c>
      <c r="AD14" s="100">
        <v>43465</v>
      </c>
      <c r="AE14" s="99">
        <v>7.7</v>
      </c>
      <c r="AF14" s="98">
        <v>2016</v>
      </c>
      <c r="AG14" s="85" t="s">
        <v>767</v>
      </c>
      <c r="AH14" s="86">
        <v>12</v>
      </c>
      <c r="AI14" s="86"/>
      <c r="AJ14" s="55" t="str">
        <f t="shared" ref="AJ14:AJ37" ca="1" si="2">IF($R14=0,"",IF(AND($R14="Bienal",YEAR($AD14)&lt;&gt;YEAR(TODAY())),"No aplica",IF(COUNTBLANK(AI14)&gt;0,"",IF(AI14="Sin avance","Sin avance",IF(AND(AH14=0,AI14=0),0,IF(AND(AH14=0,AI14&lt;&gt;0),"",(((AI14/AH14)-1)*100)))))))</f>
        <v/>
      </c>
      <c r="AK14" s="56" t="str">
        <f t="shared" ref="AK14" ca="1" si="3">IF($R14=0,"",IF(AND($R14="Bienal",YEAR($AD14)&lt;&gt;YEAR(TODAY())),"No aplica",IF(COUNTBLANK(AI14)&gt;0,"Ingresar meta alcanzada",IF(AI14="Sin avance","Sin avance",IF(OR(AND($AB14="Ascendente",AJ14&gt;=-5,AJ14&lt;=15),AND($AB14="Descendente",AJ14&gt;=-15,AJ14&lt;=5)),"Aceptable",IF(OR(AND($AB14="Ascendente",AJ14&gt;=-10,AJ14&lt;-5),AND($AB14="Descendente",AJ14&gt;5,AJ14&lt;=15)),"Riesgo","Crítico"))))))</f>
        <v>Ingresar meta alcanzada</v>
      </c>
      <c r="AL14" s="55" t="str">
        <f t="shared" ref="AL14" si="4">IF(COUNTBLANK(AI14)&gt;0,"",IF(AI14="Sin avance","Sin avance",IF(AND(AH14=0,AI14=0),100,IF(AND(AH14=0,AI14&lt;&gt;0,$AB14="Ascendente"),"",IF($AB14="Ascendente",AI14/AH14*100,IF(AND(AH14=0,AI14&lt;&gt;0,$AB14="Descendente"),"",((1-(AI14/AH14))*100)+100))))))</f>
        <v/>
      </c>
      <c r="AM14" s="85"/>
      <c r="AN14" s="86"/>
      <c r="AO14" s="86"/>
      <c r="AP14" s="55" t="str">
        <f t="shared" ref="AP14" ca="1" si="5">IF($R14=0,"",IF(OR(AND($R14="Semestral",AK14="No aplica"),$R14="Trimestral"),IF(COUNTBLANK(AO14)&gt;0,"",IF(AO14="Sin avance","Sin avance",IF(AND(AN14=0,AO14=0),0,IF(AND(AN14=0,AO14&lt;&gt;0),"",(((AO14/AN14)-1)*100))))),"No aplica"))</f>
        <v>No aplica</v>
      </c>
      <c r="AQ14" s="56" t="str">
        <f t="shared" ref="AQ14" ca="1" si="6">IF($R14=0,"",IF(OR(AND($R14="Semestral",AK14="No aplica"),$R14="Trimestral"),IF(COUNTBLANK(AO14)&gt;0,"Ingresar meta alcanzada",IF(AO14="Sin avance","Sin avance",IF(OR(AND($AB14="Ascendente",AP14&gt;=-5,AP14&lt;=15),AND($AB14="Descendente",AP14&gt;=-15,AP14&lt;=5)),"Aceptable",IF(OR(AND($AB14="Ascendente",AP14&gt;=-10,AP14&lt;-5),AND($AB14="Descendente",AP14&gt;5,AP14&lt;=15)),"Riesgo","Crítico")))),"No aplica"))</f>
        <v>No aplica</v>
      </c>
      <c r="AR14" s="55" t="str">
        <f t="shared" ref="AR14" ca="1" si="7">IF($R14=0,"",IF(OR(AND($R14="Semestral",AK14="No aplica"),$R14="Trimestral"),IF(COUNTBLANK(AO14)&gt;0,"",IF(AO14="Sin avance","Sin avance",IF(AND($AH14=0,AO14=0),100,IF(AND($AH14=0,AO14&lt;&gt;0,$AB14="Ascendente"),"",IF($AB14="Ascendente",AO14/$AH14*100,IF(AND($AH14=0,AO14&lt;&gt;0,$AB14="Descendente"),"",((1-(AO14/$AH14))*100)+100)))))),"No aplica"))</f>
        <v>No aplica</v>
      </c>
      <c r="AS14" s="87"/>
      <c r="AT14" s="86"/>
      <c r="AU14" s="86"/>
      <c r="AV14" s="55" t="str">
        <f t="shared" ref="AV14" ca="1" si="8">IF($R14=0,"",IF(OR(AND($R14="Semestral",AQ14="No aplica"),$R14="Trimestral"),IF(COUNTBLANK(AU14)&gt;0,"",IF(AU14="Sin avance","Sin avance",IF(AND(AT14=0,AU14=0),0,IF(AND(AT14=0,AU14&lt;&gt;0),"",(((AU14/AT14)-1)*100))))),"No aplica"))</f>
        <v>No aplica</v>
      </c>
      <c r="AW14" s="56" t="str">
        <f t="shared" ref="AW14" ca="1" si="9">IF($R14=0,"",IF(OR(AND($R14="Semestral",AQ14="No aplica"),$R14="Trimestral"),IF(COUNTBLANK(AU14)&gt;0,"Ingresar meta alcanzada",IF(AU14="Sin avance","Sin avance",IF(OR(AND($AB14="Ascendente",AV14&gt;=-5,AV14&lt;=15),AND($AB14="Descendente",AV14&gt;=-15,AV14&lt;=5)),"Aceptable",IF(OR(AND($AB14="Ascendente",AV14&gt;=-10,AV14&lt;-5),AND($AB14="Descendente",AV14&gt;5,AV14&lt;=15)),"Riesgo","Crítico")))),"No aplica"))</f>
        <v>No aplica</v>
      </c>
      <c r="AX14" s="55" t="str">
        <f t="shared" ref="AX14" ca="1" si="10">IF($R14=0,"",IF(OR(AND($R14="Semestral",AQ14="No aplica"),$R14="Trimestral"),IF(COUNTBLANK(AU14)&gt;0,"",IF(AU14="Sin avance","Sin avance",IF(AND($AH14=0,AU14=0),100,IF(AND($AH14=0,AU14&lt;&gt;0,$AB14="Ascendente"),"",IF($AB14="Ascendente",AU14/$AH14*100,IF(AND($AH14=0,AU14&lt;&gt;0,$AB14="Descendente"),"",((1-(AU14/$AH14))*100)+100)))))),"No aplica"))</f>
        <v>No aplica</v>
      </c>
      <c r="AY14" s="91"/>
      <c r="AZ14" s="86"/>
      <c r="BA14" s="86"/>
      <c r="BB14" s="55" t="str">
        <f t="shared" ref="BB14" ca="1" si="11">IF($R14=0,"",IF(OR(AND($R14="Semestral",AW14="No aplica"),$R14="Trimestral"),IF(COUNTBLANK(BA14)&gt;0,"",IF(BA14="Sin avance","Sin avance",IF(AND(AZ14=0,BA14=0),0,IF(AND(AZ14=0,BA14&lt;&gt;0),"",(((BA14/AZ14)-1)*100))))),"No aplica"))</f>
        <v>No aplica</v>
      </c>
      <c r="BC14" s="56" t="str">
        <f t="shared" ref="BC14" ca="1" si="12">IF($R14=0,"",IF(OR(AND($R14="Semestral",AW14="No aplica"),$R14="Trimestral"),IF(COUNTBLANK(BA14)&gt;0,"Ingresar meta alcanzada",IF(BA14="Sin avance","Sin avance",IF(OR(AND($AB14="Ascendente",BB14&gt;=-5,BB14&lt;=15),AND($AB14="Descendente",BB14&gt;=-15,BB14&lt;=5)),"Aceptable",IF(OR(AND($AB14="Ascendente",BB14&gt;=-10,BB14&lt;-5),AND($AB14="Descendente",BB14&gt;5,BB14&lt;=15)),"Riesgo","Crítico")))),"No aplica"))</f>
        <v>No aplica</v>
      </c>
      <c r="BD14" s="55" t="str">
        <f t="shared" ref="BD14" ca="1" si="13">IF($R14=0,"",IF(OR(AND($R14="Semestral",AW14="No aplica"),$R14="Trimestral"),IF(COUNTBLANK(BA14)&gt;0,"",IF(BA14="Sin avance","Sin avance",IF(AND($AH14=0,BA14=0),100,IF(AND($AH14=0,BA14&lt;&gt;0,$AB14="Ascendente"),"",IF($AB14="Ascendente",BA14/$AH14*100,IF(AND($AH14=0,BA14&lt;&gt;0,$AB14="Descendente"),"",((1-(BA14/$AH14))*100)+100)))))),"No aplica"))</f>
        <v>No aplica</v>
      </c>
      <c r="BE14" s="87"/>
      <c r="BF14" s="86"/>
      <c r="BG14" s="86"/>
      <c r="BH14" s="55" t="str">
        <f t="shared" ref="BH14" ca="1" si="14">IF($R14=0,"",IF(OR(AND($R14="Semestral",BC14="No aplica"),$R14="Trimestral"),IF(COUNTBLANK(BG14)&gt;0,"",IF(BG14="Sin avance","Sin avance",IF(AND(BF14=0,BG14=0),0,IF(AND(BF14=0,BG14&lt;&gt;0),"",(((BG14/BF14)-1)*100))))),"No aplica"))</f>
        <v>No aplica</v>
      </c>
      <c r="BI14" s="56" t="str">
        <f t="shared" ref="BI14" ca="1" si="15">IF($R14=0,"",IF(OR(AND($R14="Semestral",BC14="No aplica"),$R14="Trimestral"),IF(COUNTBLANK(BG14)&gt;0,"Ingresar meta alcanzada",IF(BG14="Sin avance","Sin avance",IF(OR(AND($AB14="Ascendente",BH14&gt;=-5,BH14&lt;=15),AND($AB14="Descendente",BH14&gt;=-15,BH14&lt;=5)),"Aceptable",IF(OR(AND($AB14="Ascendente",BH14&gt;=-10,BH14&lt;-5),AND($AB14="Descendente",BH14&gt;5,BH14&lt;=15)),"Riesgo","Crítico")))),"No aplica"))</f>
        <v>No aplica</v>
      </c>
      <c r="BJ14" s="55" t="str">
        <f t="shared" ref="BJ14" ca="1" si="16">IF($R14=0,"",IF(OR(AND($R14="Semestral",BC14="No aplica"),$R14="Trimestral"),IF(COUNTBLANK(BG14)&gt;0,"",IF(BG14="Sin avance","Sin avance",IF(AND($AH14=0,BG14=0),100,IF(AND($AH14=0,BG14&lt;&gt;0,$AB14="Ascendente"),"",IF($AB14="Ascendente",BG14/$AH14*100,IF(AND($AH14=0,BG14&lt;&gt;0,$AB14="Descendente"),"",((1-(BG14/$AH14))*100)+100)))))),"No aplica"))</f>
        <v>No aplica</v>
      </c>
      <c r="BK14" s="87"/>
      <c r="BL14" s="164"/>
      <c r="BM14" s="165"/>
      <c r="BN14" s="165"/>
      <c r="BO14" s="166"/>
      <c r="BP14" s="80"/>
      <c r="BQ14" s="164"/>
      <c r="BR14" s="165"/>
      <c r="BS14" s="165"/>
      <c r="BT14" s="165"/>
      <c r="BU14" s="165"/>
      <c r="BV14" s="165"/>
      <c r="BW14" s="166"/>
      <c r="BX14" s="164"/>
      <c r="BY14" s="165"/>
      <c r="BZ14" s="165"/>
      <c r="CA14" s="165"/>
      <c r="CB14" s="165"/>
      <c r="CC14" s="165"/>
      <c r="CD14" s="166"/>
      <c r="CE14" s="164"/>
      <c r="CF14" s="165"/>
      <c r="CG14" s="165"/>
      <c r="CH14" s="165"/>
      <c r="CI14" s="165"/>
      <c r="CJ14" s="165"/>
      <c r="CK14" s="166"/>
      <c r="CL14" s="164"/>
      <c r="CM14" s="165"/>
      <c r="CN14" s="165"/>
      <c r="CO14" s="165"/>
      <c r="CP14" s="165"/>
      <c r="CQ14" s="165"/>
      <c r="CR14" s="166"/>
    </row>
    <row r="15" spans="1:96" s="66" customFormat="1" ht="211.5" customHeight="1" x14ac:dyDescent="0.25">
      <c r="A15" s="63" t="str">
        <f t="shared" si="0"/>
        <v>Propósito</v>
      </c>
      <c r="B15" s="98" t="s">
        <v>110</v>
      </c>
      <c r="C15" s="98" t="s">
        <v>97</v>
      </c>
      <c r="D15" s="85" t="s">
        <v>679</v>
      </c>
      <c r="E15" s="85" t="s">
        <v>680</v>
      </c>
      <c r="F15" s="85" t="s">
        <v>681</v>
      </c>
      <c r="G15" s="85" t="s">
        <v>682</v>
      </c>
      <c r="H15" s="85" t="s">
        <v>683</v>
      </c>
      <c r="I15" s="85" t="s">
        <v>684</v>
      </c>
      <c r="J15" s="85" t="s">
        <v>685</v>
      </c>
      <c r="K15" s="85"/>
      <c r="L15" s="85"/>
      <c r="M15" s="85"/>
      <c r="N15" s="85"/>
      <c r="O15" s="85"/>
      <c r="P15" s="85"/>
      <c r="Q15" s="85"/>
      <c r="R15" s="98" t="s">
        <v>44</v>
      </c>
      <c r="S15" s="93" t="s">
        <v>102</v>
      </c>
      <c r="T15" s="96" t="str">
        <f t="shared" ref="T15:T37" si="17">IF(S15="Otro (valor absoluto)","→","")</f>
        <v/>
      </c>
      <c r="U15" s="94"/>
      <c r="V15" s="98" t="s">
        <v>51</v>
      </c>
      <c r="W15" s="98" t="s">
        <v>49</v>
      </c>
      <c r="X15" s="85" t="s">
        <v>746</v>
      </c>
      <c r="Y15" s="85" t="s">
        <v>747</v>
      </c>
      <c r="Z15" s="98" t="s">
        <v>53</v>
      </c>
      <c r="AA15" s="98" t="s">
        <v>56</v>
      </c>
      <c r="AB15" s="98" t="s">
        <v>57</v>
      </c>
      <c r="AC15" s="100">
        <v>43101</v>
      </c>
      <c r="AD15" s="100">
        <v>43465</v>
      </c>
      <c r="AE15" s="99">
        <v>5.92</v>
      </c>
      <c r="AF15" s="98">
        <v>2016</v>
      </c>
      <c r="AG15" s="85" t="s">
        <v>767</v>
      </c>
      <c r="AH15" s="86">
        <v>6.4</v>
      </c>
      <c r="AI15" s="86"/>
      <c r="AJ15" s="55" t="str">
        <f t="shared" ca="1" si="2"/>
        <v/>
      </c>
      <c r="AK15" s="56" t="str">
        <f t="shared" ref="AK15:AK37" ca="1" si="18">IF($R15=0,"",IF(AND($R15="Bienal",YEAR($AD15)&lt;&gt;YEAR(TODAY())),"No aplica",IF(COUNTBLANK(AI15)&gt;0,"Ingresar meta alcanzada",IF(AI15="Sin avance","Sin avance",IF(OR(AND($AB15="Ascendente",AJ15&gt;=-5,AJ15&lt;=15),AND($AB15="Descendente",AJ15&gt;=-15,AJ15&lt;=5)),"Aceptable",IF(OR(AND($AB15="Ascendente",AJ15&gt;=-10,AJ15&lt;-5),AND($AB15="Descendente",AJ15&gt;5,AJ15&lt;=15)),"Riesgo","Crítico"))))))</f>
        <v>Ingresar meta alcanzada</v>
      </c>
      <c r="AL15" s="55" t="str">
        <f t="shared" ref="AL15:AL37" si="19">IF(COUNTBLANK(AI15)&gt;0,"",IF(AI15="Sin avance","Sin avance",IF(AND(AH15=0,AI15=0),100,IF(AND(AH15=0,AI15&lt;&gt;0,$AB15="Ascendente"),"",IF($AB15="Ascendente",AI15/AH15*100,IF(AND(AH15=0,AI15&lt;&gt;0,$AB15="Descendente"),"",((1-(AI15/AH15))*100)+100))))))</f>
        <v/>
      </c>
      <c r="AM15" s="85"/>
      <c r="AN15" s="86"/>
      <c r="AO15" s="86"/>
      <c r="AP15" s="55" t="str">
        <f t="shared" ref="AP15:AP37" ca="1" si="20">IF($R15=0,"",IF(OR(AND($R15="Semestral",AK15="No aplica"),$R15="Trimestral"),IF(COUNTBLANK(AO15)&gt;0,"",IF(AO15="Sin avance","Sin avance",IF(AND(AN15=0,AO15=0),0,IF(AND(AN15=0,AO15&lt;&gt;0),"",(((AO15/AN15)-1)*100))))),"No aplica"))</f>
        <v>No aplica</v>
      </c>
      <c r="AQ15" s="56" t="str">
        <f t="shared" ref="AQ15:AQ37" ca="1" si="21">IF($R15=0,"",IF(OR(AND($R15="Semestral",AK15="No aplica"),$R15="Trimestral"),IF(COUNTBLANK(AO15)&gt;0,"Ingresar meta alcanzada",IF(AO15="Sin avance","Sin avance",IF(OR(AND($AB15="Ascendente",AP15&gt;=-5,AP15&lt;=15),AND($AB15="Descendente",AP15&gt;=-15,AP15&lt;=5)),"Aceptable",IF(OR(AND($AB15="Ascendente",AP15&gt;=-10,AP15&lt;-5),AND($AB15="Descendente",AP15&gt;5,AP15&lt;=15)),"Riesgo","Crítico")))),"No aplica"))</f>
        <v>No aplica</v>
      </c>
      <c r="AR15" s="55" t="str">
        <f t="shared" ref="AR15:AR37" ca="1" si="22">IF($R15=0,"",IF(OR(AND($R15="Semestral",AK15="No aplica"),$R15="Trimestral"),IF(COUNTBLANK(AO15)&gt;0,"",IF(AO15="Sin avance","Sin avance",IF(AND($AH15=0,AO15=0),100,IF(AND($AH15=0,AO15&lt;&gt;0,$AB15="Ascendente"),"",IF($AB15="Ascendente",AO15/$AH15*100,IF(AND($AH15=0,AO15&lt;&gt;0,$AB15="Descendente"),"",((1-(AO15/$AH15))*100)+100)))))),"No aplica"))</f>
        <v>No aplica</v>
      </c>
      <c r="AS15" s="87"/>
      <c r="AT15" s="86"/>
      <c r="AU15" s="86"/>
      <c r="AV15" s="55" t="str">
        <f t="shared" ref="AV15:AV37" ca="1" si="23">IF($R15=0,"",IF(OR(AND($R15="Semestral",AQ15="No aplica"),$R15="Trimestral"),IF(COUNTBLANK(AU15)&gt;0,"",IF(AU15="Sin avance","Sin avance",IF(AND(AT15=0,AU15=0),0,IF(AND(AT15=0,AU15&lt;&gt;0),"",(((AU15/AT15)-1)*100))))),"No aplica"))</f>
        <v>No aplica</v>
      </c>
      <c r="AW15" s="56" t="str">
        <f t="shared" ref="AW15:AW37" ca="1" si="24">IF($R15=0,"",IF(OR(AND($R15="Semestral",AQ15="No aplica"),$R15="Trimestral"),IF(COUNTBLANK(AU15)&gt;0,"Ingresar meta alcanzada",IF(AU15="Sin avance","Sin avance",IF(OR(AND($AB15="Ascendente",AV15&gt;=-5,AV15&lt;=15),AND($AB15="Descendente",AV15&gt;=-15,AV15&lt;=5)),"Aceptable",IF(OR(AND($AB15="Ascendente",AV15&gt;=-10,AV15&lt;-5),AND($AB15="Descendente",AV15&gt;5,AV15&lt;=15)),"Riesgo","Crítico")))),"No aplica"))</f>
        <v>No aplica</v>
      </c>
      <c r="AX15" s="55" t="str">
        <f t="shared" ref="AX15:AX37" ca="1" si="25">IF($R15=0,"",IF(OR(AND($R15="Semestral",AQ15="No aplica"),$R15="Trimestral"),IF(COUNTBLANK(AU15)&gt;0,"",IF(AU15="Sin avance","Sin avance",IF(AND($AH15=0,AU15=0),100,IF(AND($AH15=0,AU15&lt;&gt;0,$AB15="Ascendente"),"",IF($AB15="Ascendente",AU15/$AH15*100,IF(AND($AH15=0,AU15&lt;&gt;0,$AB15="Descendente"),"",((1-(AU15/$AH15))*100)+100)))))),"No aplica"))</f>
        <v>No aplica</v>
      </c>
      <c r="AY15" s="91"/>
      <c r="AZ15" s="86"/>
      <c r="BA15" s="86"/>
      <c r="BB15" s="55" t="str">
        <f t="shared" ref="BB15:BB37" ca="1" si="26">IF($R15=0,"",IF(OR(AND($R15="Semestral",AW15="No aplica"),$R15="Trimestral"),IF(COUNTBLANK(BA15)&gt;0,"",IF(BA15="Sin avance","Sin avance",IF(AND(AZ15=0,BA15=0),0,IF(AND(AZ15=0,BA15&lt;&gt;0),"",(((BA15/AZ15)-1)*100))))),"No aplica"))</f>
        <v>No aplica</v>
      </c>
      <c r="BC15" s="56" t="str">
        <f t="shared" ref="BC15:BC37" ca="1" si="27">IF($R15=0,"",IF(OR(AND($R15="Semestral",AW15="No aplica"),$R15="Trimestral"),IF(COUNTBLANK(BA15)&gt;0,"Ingresar meta alcanzada",IF(BA15="Sin avance","Sin avance",IF(OR(AND($AB15="Ascendente",BB15&gt;=-5,BB15&lt;=15),AND($AB15="Descendente",BB15&gt;=-15,BB15&lt;=5)),"Aceptable",IF(OR(AND($AB15="Ascendente",BB15&gt;=-10,BB15&lt;-5),AND($AB15="Descendente",BB15&gt;5,BB15&lt;=15)),"Riesgo","Crítico")))),"No aplica"))</f>
        <v>No aplica</v>
      </c>
      <c r="BD15" s="55" t="str">
        <f t="shared" ref="BD15:BD37" ca="1" si="28">IF($R15=0,"",IF(OR(AND($R15="Semestral",AW15="No aplica"),$R15="Trimestral"),IF(COUNTBLANK(BA15)&gt;0,"",IF(BA15="Sin avance","Sin avance",IF(AND($AH15=0,BA15=0),100,IF(AND($AH15=0,BA15&lt;&gt;0,$AB15="Ascendente"),"",IF($AB15="Ascendente",BA15/$AH15*100,IF(AND($AH15=0,BA15&lt;&gt;0,$AB15="Descendente"),"",((1-(BA15/$AH15))*100)+100)))))),"No aplica"))</f>
        <v>No aplica</v>
      </c>
      <c r="BE15" s="87"/>
      <c r="BF15" s="86"/>
      <c r="BG15" s="86"/>
      <c r="BH15" s="55" t="str">
        <f t="shared" ref="BH15:BH37" ca="1" si="29">IF($R15=0,"",IF(OR(AND($R15="Semestral",BC15="No aplica"),$R15="Trimestral"),IF(COUNTBLANK(BG15)&gt;0,"",IF(BG15="Sin avance","Sin avance",IF(AND(BF15=0,BG15=0),0,IF(AND(BF15=0,BG15&lt;&gt;0),"",(((BG15/BF15)-1)*100))))),"No aplica"))</f>
        <v>No aplica</v>
      </c>
      <c r="BI15" s="56" t="str">
        <f t="shared" ref="BI15:BI37" ca="1" si="30">IF($R15=0,"",IF(OR(AND($R15="Semestral",BC15="No aplica"),$R15="Trimestral"),IF(COUNTBLANK(BG15)&gt;0,"Ingresar meta alcanzada",IF(BG15="Sin avance","Sin avance",IF(OR(AND($AB15="Ascendente",BH15&gt;=-5,BH15&lt;=15),AND($AB15="Descendente",BH15&gt;=-15,BH15&lt;=5)),"Aceptable",IF(OR(AND($AB15="Ascendente",BH15&gt;=-10,BH15&lt;-5),AND($AB15="Descendente",BH15&gt;5,BH15&lt;=15)),"Riesgo","Crítico")))),"No aplica"))</f>
        <v>No aplica</v>
      </c>
      <c r="BJ15" s="55" t="str">
        <f t="shared" ref="BJ15:BJ37" ca="1" si="31">IF($R15=0,"",IF(OR(AND($R15="Semestral",BC15="No aplica"),$R15="Trimestral"),IF(COUNTBLANK(BG15)&gt;0,"",IF(BG15="Sin avance","Sin avance",IF(AND($AH15=0,BG15=0),100,IF(AND($AH15=0,BG15&lt;&gt;0,$AB15="Ascendente"),"",IF($AB15="Ascendente",BG15/$AH15*100,IF(AND($AH15=0,BG15&lt;&gt;0,$AB15="Descendente"),"",((1-(BG15/$AH15))*100)+100)))))),"No aplica"))</f>
        <v>No aplica</v>
      </c>
      <c r="BK15" s="87"/>
      <c r="BL15" s="155" t="s">
        <v>779</v>
      </c>
      <c r="BM15" s="156"/>
      <c r="BN15" s="156"/>
      <c r="BO15" s="157"/>
      <c r="BP15" s="80"/>
      <c r="BQ15" s="155" t="str">
        <f>IF($C15="Fin","Nivel Fin no se presupuesta",IF($C15="Propósito","Nivel propósito no se presupuesta",IF($C15="Componente","Nivel componente no se presupuesta",IF(OR($C15="Actividad",$C15="Proyecto especial"),VLOOKUP(#REF!,Catálogos!$A$46:$B$498,2,FALSE),""))))</f>
        <v>Nivel propósito no se presupuesta</v>
      </c>
      <c r="BR15" s="156"/>
      <c r="BS15" s="156"/>
      <c r="BT15" s="156"/>
      <c r="BU15" s="156"/>
      <c r="BV15" s="156"/>
      <c r="BW15" s="157"/>
      <c r="BX15" s="155" t="s">
        <v>805</v>
      </c>
      <c r="BY15" s="156"/>
      <c r="BZ15" s="156"/>
      <c r="CA15" s="156"/>
      <c r="CB15" s="156"/>
      <c r="CC15" s="156"/>
      <c r="CD15" s="157"/>
      <c r="CE15" s="155" t="s">
        <v>805</v>
      </c>
      <c r="CF15" s="156"/>
      <c r="CG15" s="156"/>
      <c r="CH15" s="156"/>
      <c r="CI15" s="156"/>
      <c r="CJ15" s="156"/>
      <c r="CK15" s="157"/>
      <c r="CL15" s="155" t="s">
        <v>805</v>
      </c>
      <c r="CM15" s="156"/>
      <c r="CN15" s="156"/>
      <c r="CO15" s="156"/>
      <c r="CP15" s="156"/>
      <c r="CQ15" s="156"/>
      <c r="CR15" s="157"/>
    </row>
    <row r="16" spans="1:96" s="66" customFormat="1" ht="122.25" customHeight="1" x14ac:dyDescent="0.25">
      <c r="A16" s="63" t="str">
        <f t="shared" si="0"/>
        <v>Componente</v>
      </c>
      <c r="B16" s="98" t="s">
        <v>111</v>
      </c>
      <c r="C16" s="98" t="s">
        <v>98</v>
      </c>
      <c r="D16" s="85" t="s">
        <v>686</v>
      </c>
      <c r="E16" s="85" t="s">
        <v>687</v>
      </c>
      <c r="F16" s="85" t="s">
        <v>688</v>
      </c>
      <c r="G16" s="85" t="s">
        <v>689</v>
      </c>
      <c r="H16" s="85" t="s">
        <v>690</v>
      </c>
      <c r="I16" s="85"/>
      <c r="J16" s="85"/>
      <c r="K16" s="85"/>
      <c r="L16" s="85"/>
      <c r="M16" s="85"/>
      <c r="N16" s="85"/>
      <c r="O16" s="85"/>
      <c r="P16" s="85"/>
      <c r="Q16" s="85"/>
      <c r="R16" s="98" t="s">
        <v>44</v>
      </c>
      <c r="S16" s="93" t="s">
        <v>108</v>
      </c>
      <c r="T16" s="96" t="str">
        <f t="shared" si="17"/>
        <v/>
      </c>
      <c r="U16" s="94"/>
      <c r="V16" s="98" t="s">
        <v>47</v>
      </c>
      <c r="W16" s="98" t="s">
        <v>50</v>
      </c>
      <c r="X16" s="85" t="s">
        <v>748</v>
      </c>
      <c r="Y16" s="85" t="s">
        <v>749</v>
      </c>
      <c r="Z16" s="98" t="s">
        <v>53</v>
      </c>
      <c r="AA16" s="98" t="s">
        <v>56</v>
      </c>
      <c r="AB16" s="98" t="s">
        <v>57</v>
      </c>
      <c r="AC16" s="100">
        <v>43101</v>
      </c>
      <c r="AD16" s="100">
        <v>43465</v>
      </c>
      <c r="AE16" s="99">
        <v>95</v>
      </c>
      <c r="AF16" s="98">
        <v>2015</v>
      </c>
      <c r="AG16" s="85" t="s">
        <v>768</v>
      </c>
      <c r="AH16" s="86">
        <v>96</v>
      </c>
      <c r="AI16" s="86"/>
      <c r="AJ16" s="55" t="str">
        <f t="shared" ca="1" si="2"/>
        <v/>
      </c>
      <c r="AK16" s="56" t="str">
        <f t="shared" ca="1" si="18"/>
        <v>Ingresar meta alcanzada</v>
      </c>
      <c r="AL16" s="55" t="str">
        <f t="shared" si="19"/>
        <v/>
      </c>
      <c r="AM16" s="85"/>
      <c r="AN16" s="86"/>
      <c r="AO16" s="86"/>
      <c r="AP16" s="55" t="str">
        <f t="shared" ca="1" si="20"/>
        <v>No aplica</v>
      </c>
      <c r="AQ16" s="56" t="str">
        <f t="shared" ca="1" si="21"/>
        <v>No aplica</v>
      </c>
      <c r="AR16" s="55" t="str">
        <f t="shared" ca="1" si="22"/>
        <v>No aplica</v>
      </c>
      <c r="AS16" s="87"/>
      <c r="AT16" s="86"/>
      <c r="AU16" s="92"/>
      <c r="AV16" s="55" t="str">
        <f t="shared" ca="1" si="23"/>
        <v>No aplica</v>
      </c>
      <c r="AW16" s="56" t="str">
        <f t="shared" ca="1" si="24"/>
        <v>No aplica</v>
      </c>
      <c r="AX16" s="55" t="str">
        <f t="shared" ca="1" si="25"/>
        <v>No aplica</v>
      </c>
      <c r="AY16" s="91"/>
      <c r="AZ16" s="86"/>
      <c r="BA16" s="86"/>
      <c r="BB16" s="55" t="str">
        <f t="shared" ca="1" si="26"/>
        <v>No aplica</v>
      </c>
      <c r="BC16" s="56" t="str">
        <f t="shared" ca="1" si="27"/>
        <v>No aplica</v>
      </c>
      <c r="BD16" s="55" t="str">
        <f t="shared" ca="1" si="28"/>
        <v>No aplica</v>
      </c>
      <c r="BE16" s="87"/>
      <c r="BF16" s="86"/>
      <c r="BG16" s="86"/>
      <c r="BH16" s="55" t="str">
        <f t="shared" ca="1" si="29"/>
        <v>No aplica</v>
      </c>
      <c r="BI16" s="56" t="str">
        <f t="shared" ca="1" si="30"/>
        <v>No aplica</v>
      </c>
      <c r="BJ16" s="55" t="str">
        <f t="shared" ca="1" si="31"/>
        <v>No aplica</v>
      </c>
      <c r="BK16" s="87"/>
      <c r="BL16" s="155" t="s">
        <v>780</v>
      </c>
      <c r="BM16" s="156"/>
      <c r="BN16" s="156"/>
      <c r="BO16" s="157"/>
      <c r="BP16" s="80"/>
      <c r="BQ16" s="155" t="str">
        <f>IF($C16="Fin","Nivel Fin no se presupuesta",IF($C16="Propósito","Nivel propósito no se presupuesta",IF($C16="Componente","Nivel componente no se presupuesta",IF(OR($C16="Actividad",$C16="Proyecto especial"),VLOOKUP(#REF!,Catálogos!$A$46:$B$498,2,FALSE),""))))</f>
        <v>Nivel componente no se presupuesta</v>
      </c>
      <c r="BR16" s="156"/>
      <c r="BS16" s="156"/>
      <c r="BT16" s="156"/>
      <c r="BU16" s="156"/>
      <c r="BV16" s="156"/>
      <c r="BW16" s="157"/>
      <c r="BX16" s="155" t="s">
        <v>806</v>
      </c>
      <c r="BY16" s="156"/>
      <c r="BZ16" s="156"/>
      <c r="CA16" s="156"/>
      <c r="CB16" s="156"/>
      <c r="CC16" s="156"/>
      <c r="CD16" s="157"/>
      <c r="CE16" s="155" t="s">
        <v>806</v>
      </c>
      <c r="CF16" s="156"/>
      <c r="CG16" s="156"/>
      <c r="CH16" s="156"/>
      <c r="CI16" s="156"/>
      <c r="CJ16" s="156"/>
      <c r="CK16" s="157"/>
      <c r="CL16" s="155" t="s">
        <v>806</v>
      </c>
      <c r="CM16" s="156"/>
      <c r="CN16" s="156"/>
      <c r="CO16" s="156"/>
      <c r="CP16" s="156"/>
      <c r="CQ16" s="156"/>
      <c r="CR16" s="157"/>
    </row>
    <row r="17" spans="1:96" s="66" customFormat="1" ht="89.25" x14ac:dyDescent="0.25">
      <c r="A17" s="63" t="str">
        <f t="shared" si="0"/>
        <v>Componente</v>
      </c>
      <c r="B17" s="98" t="s">
        <v>797</v>
      </c>
      <c r="C17" s="98" t="s">
        <v>98</v>
      </c>
      <c r="D17" s="85" t="s">
        <v>691</v>
      </c>
      <c r="E17" s="85" t="s">
        <v>692</v>
      </c>
      <c r="F17" s="85" t="s">
        <v>693</v>
      </c>
      <c r="G17" s="85" t="s">
        <v>694</v>
      </c>
      <c r="H17" s="85" t="s">
        <v>695</v>
      </c>
      <c r="I17" s="85"/>
      <c r="J17" s="85"/>
      <c r="K17" s="85"/>
      <c r="L17" s="85"/>
      <c r="M17" s="85"/>
      <c r="N17" s="85"/>
      <c r="O17" s="85"/>
      <c r="P17" s="85"/>
      <c r="Q17" s="85"/>
      <c r="R17" s="98" t="s">
        <v>44</v>
      </c>
      <c r="S17" s="93" t="s">
        <v>105</v>
      </c>
      <c r="T17" s="96" t="str">
        <f t="shared" si="17"/>
        <v/>
      </c>
      <c r="U17" s="94"/>
      <c r="V17" s="98" t="s">
        <v>51</v>
      </c>
      <c r="W17" s="98" t="s">
        <v>50</v>
      </c>
      <c r="X17" s="85" t="s">
        <v>750</v>
      </c>
      <c r="Y17" s="85" t="s">
        <v>751</v>
      </c>
      <c r="Z17" s="98" t="s">
        <v>53</v>
      </c>
      <c r="AA17" s="98" t="s">
        <v>56</v>
      </c>
      <c r="AB17" s="98" t="s">
        <v>57</v>
      </c>
      <c r="AC17" s="100">
        <v>43101</v>
      </c>
      <c r="AD17" s="100">
        <v>43465</v>
      </c>
      <c r="AE17" s="99">
        <v>60</v>
      </c>
      <c r="AF17" s="98">
        <v>2016</v>
      </c>
      <c r="AG17" s="85" t="s">
        <v>767</v>
      </c>
      <c r="AH17" s="86">
        <v>70</v>
      </c>
      <c r="AI17" s="86"/>
      <c r="AJ17" s="55" t="str">
        <f t="shared" ca="1" si="2"/>
        <v/>
      </c>
      <c r="AK17" s="56" t="str">
        <f t="shared" ca="1" si="18"/>
        <v>Ingresar meta alcanzada</v>
      </c>
      <c r="AL17" s="55" t="str">
        <f t="shared" si="19"/>
        <v/>
      </c>
      <c r="AM17" s="85"/>
      <c r="AN17" s="86"/>
      <c r="AO17" s="86"/>
      <c r="AP17" s="55" t="str">
        <f t="shared" ca="1" si="20"/>
        <v>No aplica</v>
      </c>
      <c r="AQ17" s="56" t="str">
        <f t="shared" ca="1" si="21"/>
        <v>No aplica</v>
      </c>
      <c r="AR17" s="55" t="str">
        <f t="shared" ca="1" si="22"/>
        <v>No aplica</v>
      </c>
      <c r="AS17" s="87"/>
      <c r="AT17" s="86"/>
      <c r="AU17" s="92"/>
      <c r="AV17" s="55" t="str">
        <f t="shared" ca="1" si="23"/>
        <v>No aplica</v>
      </c>
      <c r="AW17" s="56" t="str">
        <f t="shared" ca="1" si="24"/>
        <v>No aplica</v>
      </c>
      <c r="AX17" s="55" t="str">
        <f t="shared" ca="1" si="25"/>
        <v>No aplica</v>
      </c>
      <c r="AY17" s="91"/>
      <c r="AZ17" s="86"/>
      <c r="BA17" s="86"/>
      <c r="BB17" s="55" t="str">
        <f t="shared" ca="1" si="26"/>
        <v>No aplica</v>
      </c>
      <c r="BC17" s="56" t="str">
        <f t="shared" ca="1" si="27"/>
        <v>No aplica</v>
      </c>
      <c r="BD17" s="55" t="str">
        <f t="shared" ca="1" si="28"/>
        <v>No aplica</v>
      </c>
      <c r="BE17" s="87"/>
      <c r="BF17" s="86"/>
      <c r="BG17" s="86"/>
      <c r="BH17" s="55" t="str">
        <f t="shared" ca="1" si="29"/>
        <v>No aplica</v>
      </c>
      <c r="BI17" s="56" t="str">
        <f t="shared" ca="1" si="30"/>
        <v>No aplica</v>
      </c>
      <c r="BJ17" s="55" t="str">
        <f t="shared" ca="1" si="31"/>
        <v>No aplica</v>
      </c>
      <c r="BK17" s="87"/>
      <c r="BL17" s="155" t="s">
        <v>780</v>
      </c>
      <c r="BM17" s="156"/>
      <c r="BN17" s="156"/>
      <c r="BO17" s="157"/>
      <c r="BP17" s="80"/>
      <c r="BQ17" s="155" t="str">
        <f>IF($C17="Fin","Nivel Fin no se presupuesta",IF($C17="Propósito","Nivel propósito no se presupuesta",IF($C17="Componente","Nivel componente no se presupuesta",IF(OR($C17="Actividad",$C17="Proyecto especial"),VLOOKUP(#REF!,Catálogos!$A$46:$B$498,2,FALSE),""))))</f>
        <v>Nivel componente no se presupuesta</v>
      </c>
      <c r="BR17" s="156"/>
      <c r="BS17" s="156"/>
      <c r="BT17" s="156"/>
      <c r="BU17" s="156"/>
      <c r="BV17" s="156"/>
      <c r="BW17" s="157"/>
      <c r="BX17" s="155" t="s">
        <v>806</v>
      </c>
      <c r="BY17" s="156"/>
      <c r="BZ17" s="156"/>
      <c r="CA17" s="156"/>
      <c r="CB17" s="156"/>
      <c r="CC17" s="156"/>
      <c r="CD17" s="157"/>
      <c r="CE17" s="155" t="s">
        <v>806</v>
      </c>
      <c r="CF17" s="156"/>
      <c r="CG17" s="156"/>
      <c r="CH17" s="156"/>
      <c r="CI17" s="156"/>
      <c r="CJ17" s="156"/>
      <c r="CK17" s="157"/>
      <c r="CL17" s="155" t="s">
        <v>806</v>
      </c>
      <c r="CM17" s="156"/>
      <c r="CN17" s="156"/>
      <c r="CO17" s="156"/>
      <c r="CP17" s="156"/>
      <c r="CQ17" s="156"/>
      <c r="CR17" s="157"/>
    </row>
    <row r="18" spans="1:96" s="66" customFormat="1" ht="51" x14ac:dyDescent="0.25">
      <c r="A18" s="63" t="str">
        <f t="shared" si="0"/>
        <v>Actividad</v>
      </c>
      <c r="B18" s="98" t="s">
        <v>112</v>
      </c>
      <c r="C18" s="98" t="s">
        <v>99</v>
      </c>
      <c r="D18" s="85" t="s">
        <v>696</v>
      </c>
      <c r="E18" s="85" t="s">
        <v>697</v>
      </c>
      <c r="F18" s="85" t="s">
        <v>698</v>
      </c>
      <c r="G18" s="85" t="s">
        <v>699</v>
      </c>
      <c r="H18" s="85" t="s">
        <v>700</v>
      </c>
      <c r="I18" s="85" t="s">
        <v>701</v>
      </c>
      <c r="J18" s="85"/>
      <c r="K18" s="85"/>
      <c r="L18" s="85"/>
      <c r="M18" s="85"/>
      <c r="N18" s="85"/>
      <c r="O18" s="85"/>
      <c r="P18" s="85"/>
      <c r="Q18" s="85"/>
      <c r="R18" s="98" t="s">
        <v>44</v>
      </c>
      <c r="S18" s="93" t="s">
        <v>105</v>
      </c>
      <c r="T18" s="96" t="str">
        <f t="shared" si="17"/>
        <v/>
      </c>
      <c r="U18" s="94"/>
      <c r="V18" s="98" t="s">
        <v>47</v>
      </c>
      <c r="W18" s="98" t="s">
        <v>50</v>
      </c>
      <c r="X18" s="85" t="s">
        <v>752</v>
      </c>
      <c r="Y18" s="85" t="s">
        <v>753</v>
      </c>
      <c r="Z18" s="98" t="s">
        <v>53</v>
      </c>
      <c r="AA18" s="98" t="s">
        <v>55</v>
      </c>
      <c r="AB18" s="98" t="s">
        <v>57</v>
      </c>
      <c r="AC18" s="100">
        <v>43101</v>
      </c>
      <c r="AD18" s="100">
        <v>43465</v>
      </c>
      <c r="AE18" s="99">
        <v>100</v>
      </c>
      <c r="AF18" s="98">
        <v>2016</v>
      </c>
      <c r="AG18" s="85" t="s">
        <v>767</v>
      </c>
      <c r="AH18" s="86">
        <v>100</v>
      </c>
      <c r="AI18" s="86"/>
      <c r="AJ18" s="55" t="str">
        <f t="shared" ca="1" si="2"/>
        <v/>
      </c>
      <c r="AK18" s="56" t="str">
        <f t="shared" ca="1" si="18"/>
        <v>Ingresar meta alcanzada</v>
      </c>
      <c r="AL18" s="55" t="str">
        <f t="shared" si="19"/>
        <v/>
      </c>
      <c r="AM18" s="85"/>
      <c r="AN18" s="86"/>
      <c r="AO18" s="86"/>
      <c r="AP18" s="55" t="str">
        <f t="shared" ca="1" si="20"/>
        <v>No aplica</v>
      </c>
      <c r="AQ18" s="56" t="str">
        <f t="shared" ca="1" si="21"/>
        <v>No aplica</v>
      </c>
      <c r="AR18" s="55" t="str">
        <f t="shared" ca="1" si="22"/>
        <v>No aplica</v>
      </c>
      <c r="AS18" s="87"/>
      <c r="AT18" s="86"/>
      <c r="AU18" s="92"/>
      <c r="AV18" s="55" t="str">
        <f t="shared" ca="1" si="23"/>
        <v>No aplica</v>
      </c>
      <c r="AW18" s="56" t="str">
        <f t="shared" ca="1" si="24"/>
        <v>No aplica</v>
      </c>
      <c r="AX18" s="55" t="str">
        <f t="shared" ca="1" si="25"/>
        <v>No aplica</v>
      </c>
      <c r="AY18" s="91"/>
      <c r="AZ18" s="86"/>
      <c r="BA18" s="86"/>
      <c r="BB18" s="55" t="str">
        <f t="shared" ca="1" si="26"/>
        <v>No aplica</v>
      </c>
      <c r="BC18" s="56" t="str">
        <f t="shared" ca="1" si="27"/>
        <v>No aplica</v>
      </c>
      <c r="BD18" s="55" t="str">
        <f t="shared" ca="1" si="28"/>
        <v>No aplica</v>
      </c>
      <c r="BE18" s="87"/>
      <c r="BF18" s="86"/>
      <c r="BG18" s="86"/>
      <c r="BH18" s="55" t="str">
        <f t="shared" ca="1" si="29"/>
        <v>No aplica</v>
      </c>
      <c r="BI18" s="56" t="str">
        <f t="shared" ca="1" si="30"/>
        <v>No aplica</v>
      </c>
      <c r="BJ18" s="55" t="str">
        <f t="shared" ca="1" si="31"/>
        <v>No aplica</v>
      </c>
      <c r="BK18" s="87"/>
      <c r="BL18" s="87" t="s">
        <v>781</v>
      </c>
      <c r="BM18" s="88">
        <v>36101</v>
      </c>
      <c r="BN18" s="87" t="str">
        <f>IF($A18="Fin","Nivel Fin no se presupuesta",IF($A18="Propósito","Nivel propósito no se presupuesta",IF($A18="Componente","Nivel componente no se presupuesta",IF(OR($A18="Actividad",$A18="Proyecto especial"),VLOOKUP(BM18,Catálogos!$A$46:$B$498,2,FALSE),""))))</f>
        <v>Difusión de mensajes sobre programas y actividades gubernamentales</v>
      </c>
      <c r="BO18" s="89">
        <v>11594950</v>
      </c>
      <c r="BP18" s="80">
        <f>+SUM(BO13:BO37)</f>
        <v>21180000</v>
      </c>
      <c r="BQ18" s="90">
        <v>36101</v>
      </c>
      <c r="BR18" s="87" t="s">
        <v>393</v>
      </c>
      <c r="BS18" s="59">
        <v>11594950</v>
      </c>
      <c r="BT18" s="59">
        <v>0</v>
      </c>
      <c r="BU18" s="59">
        <v>0</v>
      </c>
      <c r="BV18" s="59">
        <v>0</v>
      </c>
      <c r="BW18" s="59">
        <v>11594950</v>
      </c>
      <c r="BX18" s="88">
        <v>36101</v>
      </c>
      <c r="BY18" s="87" t="str">
        <f>IF($A18="Fin","Nivel Fin no se presupuesta",IF($A18="Propósito","Nivel propósito no se presupuesta",IF($A18="Componente","Nivel componente no se presupuesta",IF(OR($A18="Actividad",$A18="Proyecto especial"),VLOOKUP(BX18,Catálogos!$A$46:$B$498,2,FALSE),""))))</f>
        <v>Difusión de mensajes sobre programas y actividades gubernamentales</v>
      </c>
      <c r="BZ18" s="59">
        <v>11594950</v>
      </c>
      <c r="CA18" s="59">
        <v>57628.800000000003</v>
      </c>
      <c r="CB18" s="59">
        <v>635400</v>
      </c>
      <c r="CC18" s="59">
        <v>0</v>
      </c>
      <c r="CD18" s="59">
        <v>10901921.199999999</v>
      </c>
      <c r="CE18" s="88"/>
      <c r="CF18" s="87"/>
      <c r="CG18" s="59"/>
      <c r="CH18" s="59"/>
      <c r="CI18" s="59"/>
      <c r="CJ18" s="59"/>
      <c r="CK18" s="59"/>
      <c r="CL18" s="88"/>
      <c r="CM18" s="87"/>
      <c r="CN18" s="59"/>
      <c r="CO18" s="59"/>
      <c r="CP18" s="59"/>
      <c r="CQ18" s="59"/>
      <c r="CR18" s="59"/>
    </row>
    <row r="19" spans="1:96" s="66" customFormat="1" ht="114.75" x14ac:dyDescent="0.25">
      <c r="A19" s="63" t="str">
        <f t="shared" si="0"/>
        <v>Actividad</v>
      </c>
      <c r="B19" s="98" t="s">
        <v>798</v>
      </c>
      <c r="C19" s="98" t="s">
        <v>99</v>
      </c>
      <c r="D19" s="85" t="s">
        <v>702</v>
      </c>
      <c r="E19" s="85" t="s">
        <v>703</v>
      </c>
      <c r="F19" s="85" t="s">
        <v>704</v>
      </c>
      <c r="G19" s="85" t="s">
        <v>705</v>
      </c>
      <c r="H19" s="85" t="s">
        <v>706</v>
      </c>
      <c r="I19" s="85" t="s">
        <v>707</v>
      </c>
      <c r="J19" s="85"/>
      <c r="K19" s="85"/>
      <c r="L19" s="85"/>
      <c r="M19" s="85"/>
      <c r="N19" s="85"/>
      <c r="O19" s="85"/>
      <c r="P19" s="85"/>
      <c r="Q19" s="85"/>
      <c r="R19" s="98" t="s">
        <v>44</v>
      </c>
      <c r="S19" s="93" t="s">
        <v>105</v>
      </c>
      <c r="T19" s="96" t="str">
        <f t="shared" si="17"/>
        <v/>
      </c>
      <c r="U19" s="94"/>
      <c r="V19" s="98" t="s">
        <v>47</v>
      </c>
      <c r="W19" s="98" t="s">
        <v>50</v>
      </c>
      <c r="X19" s="85" t="s">
        <v>754</v>
      </c>
      <c r="Y19" s="85" t="s">
        <v>755</v>
      </c>
      <c r="Z19" s="98" t="s">
        <v>53</v>
      </c>
      <c r="AA19" s="98" t="s">
        <v>55</v>
      </c>
      <c r="AB19" s="98" t="s">
        <v>57</v>
      </c>
      <c r="AC19" s="100">
        <v>43252</v>
      </c>
      <c r="AD19" s="100">
        <v>43465</v>
      </c>
      <c r="AE19" s="99">
        <v>100</v>
      </c>
      <c r="AF19" s="98">
        <v>2017</v>
      </c>
      <c r="AG19" s="85" t="s">
        <v>769</v>
      </c>
      <c r="AH19" s="86">
        <v>100</v>
      </c>
      <c r="AI19" s="86"/>
      <c r="AJ19" s="55" t="str">
        <f t="shared" ca="1" si="2"/>
        <v/>
      </c>
      <c r="AK19" s="56" t="str">
        <f t="shared" ca="1" si="18"/>
        <v>Ingresar meta alcanzada</v>
      </c>
      <c r="AL19" s="55" t="str">
        <f t="shared" si="19"/>
        <v/>
      </c>
      <c r="AM19" s="85"/>
      <c r="AN19" s="86"/>
      <c r="AO19" s="86"/>
      <c r="AP19" s="55" t="str">
        <f t="shared" ca="1" si="20"/>
        <v>No aplica</v>
      </c>
      <c r="AQ19" s="56" t="str">
        <f t="shared" ca="1" si="21"/>
        <v>No aplica</v>
      </c>
      <c r="AR19" s="55" t="str">
        <f t="shared" ca="1" si="22"/>
        <v>No aplica</v>
      </c>
      <c r="AS19" s="87"/>
      <c r="AT19" s="86"/>
      <c r="AU19" s="92"/>
      <c r="AV19" s="55" t="str">
        <f t="shared" ca="1" si="23"/>
        <v>No aplica</v>
      </c>
      <c r="AW19" s="56" t="str">
        <f t="shared" ca="1" si="24"/>
        <v>No aplica</v>
      </c>
      <c r="AX19" s="55" t="str">
        <f t="shared" ca="1" si="25"/>
        <v>No aplica</v>
      </c>
      <c r="AY19" s="91"/>
      <c r="AZ19" s="86"/>
      <c r="BA19" s="86"/>
      <c r="BB19" s="55" t="str">
        <f t="shared" ca="1" si="26"/>
        <v>No aplica</v>
      </c>
      <c r="BC19" s="56" t="str">
        <f t="shared" ca="1" si="27"/>
        <v>No aplica</v>
      </c>
      <c r="BD19" s="55" t="str">
        <f t="shared" ca="1" si="28"/>
        <v>No aplica</v>
      </c>
      <c r="BE19" s="87"/>
      <c r="BF19" s="86"/>
      <c r="BG19" s="86"/>
      <c r="BH19" s="55" t="str">
        <f t="shared" ca="1" si="29"/>
        <v>No aplica</v>
      </c>
      <c r="BI19" s="56" t="str">
        <f t="shared" ca="1" si="30"/>
        <v>No aplica</v>
      </c>
      <c r="BJ19" s="55" t="str">
        <f t="shared" ca="1" si="31"/>
        <v>No aplica</v>
      </c>
      <c r="BK19" s="87"/>
      <c r="BL19" s="87" t="s">
        <v>782</v>
      </c>
      <c r="BM19" s="88">
        <v>36101</v>
      </c>
      <c r="BN19" s="87" t="str">
        <f>IF($A19="Fin","Nivel Fin no se presupuesta",IF($A19="Propósito","Nivel propósito no se presupuesta",IF($A19="Componente","Nivel componente no se presupuesta",IF(OR($A19="Actividad",$A19="Proyecto especial"),VLOOKUP(BM19,Catálogos!$A$46:$B$498,2,FALSE),""))))</f>
        <v>Difusión de mensajes sobre programas y actividades gubernamentales</v>
      </c>
      <c r="BO19" s="89">
        <v>1400000</v>
      </c>
      <c r="BP19" s="80"/>
      <c r="BQ19" s="90">
        <v>36101</v>
      </c>
      <c r="BR19" s="87" t="s">
        <v>393</v>
      </c>
      <c r="BS19" s="59">
        <v>1400000</v>
      </c>
      <c r="BT19" s="59">
        <v>0</v>
      </c>
      <c r="BU19" s="59">
        <v>0</v>
      </c>
      <c r="BV19" s="59">
        <v>0</v>
      </c>
      <c r="BW19" s="59">
        <v>1400000</v>
      </c>
      <c r="BX19" s="88">
        <v>36101</v>
      </c>
      <c r="BY19" s="87" t="str">
        <f>IF($A19="Fin","Nivel Fin no se presupuesta",IF($A19="Propósito","Nivel propósito no se presupuesta",IF($A19="Componente","Nivel componente no se presupuesta",IF(OR($A19="Actividad",$A19="Proyecto especial"),VLOOKUP(BX19,Catálogos!$A$46:$B$498,2,FALSE),""))))</f>
        <v>Difusión de mensajes sobre programas y actividades gubernamentales</v>
      </c>
      <c r="BZ19" s="59">
        <v>1400000</v>
      </c>
      <c r="CA19" s="59">
        <v>0</v>
      </c>
      <c r="CB19" s="59">
        <v>0</v>
      </c>
      <c r="CC19" s="59">
        <v>0</v>
      </c>
      <c r="CD19" s="59">
        <v>1400000</v>
      </c>
      <c r="CE19" s="88"/>
      <c r="CF19" s="87"/>
      <c r="CG19" s="59"/>
      <c r="CH19" s="59"/>
      <c r="CI19" s="59"/>
      <c r="CJ19" s="59"/>
      <c r="CK19" s="59"/>
      <c r="CL19" s="88"/>
      <c r="CM19" s="87"/>
      <c r="CN19" s="59"/>
      <c r="CO19" s="59"/>
      <c r="CP19" s="59"/>
      <c r="CQ19" s="59"/>
      <c r="CR19" s="59"/>
    </row>
    <row r="20" spans="1:96" s="66" customFormat="1" ht="41.25" customHeight="1" x14ac:dyDescent="0.25">
      <c r="A20" s="63" t="str">
        <f t="shared" si="0"/>
        <v>Actividad</v>
      </c>
      <c r="B20" s="118" t="s">
        <v>799</v>
      </c>
      <c r="C20" s="118" t="s">
        <v>99</v>
      </c>
      <c r="D20" s="121" t="s">
        <v>708</v>
      </c>
      <c r="E20" s="121" t="s">
        <v>709</v>
      </c>
      <c r="F20" s="121" t="s">
        <v>710</v>
      </c>
      <c r="G20" s="121" t="s">
        <v>711</v>
      </c>
      <c r="H20" s="121" t="s">
        <v>712</v>
      </c>
      <c r="I20" s="121" t="s">
        <v>713</v>
      </c>
      <c r="J20" s="121"/>
      <c r="K20" s="121"/>
      <c r="L20" s="121"/>
      <c r="M20" s="121"/>
      <c r="N20" s="121"/>
      <c r="O20" s="121"/>
      <c r="P20" s="121"/>
      <c r="Q20" s="121"/>
      <c r="R20" s="118" t="s">
        <v>46</v>
      </c>
      <c r="S20" s="118" t="s">
        <v>105</v>
      </c>
      <c r="T20" s="125" t="str">
        <f t="shared" si="17"/>
        <v/>
      </c>
      <c r="U20" s="118"/>
      <c r="V20" s="118" t="s">
        <v>47</v>
      </c>
      <c r="W20" s="118" t="s">
        <v>50</v>
      </c>
      <c r="X20" s="121" t="s">
        <v>756</v>
      </c>
      <c r="Y20" s="121" t="s">
        <v>757</v>
      </c>
      <c r="Z20" s="118" t="s">
        <v>53</v>
      </c>
      <c r="AA20" s="118" t="s">
        <v>55</v>
      </c>
      <c r="AB20" s="118" t="s">
        <v>57</v>
      </c>
      <c r="AC20" s="126">
        <v>43101</v>
      </c>
      <c r="AD20" s="126">
        <v>43465</v>
      </c>
      <c r="AE20" s="140">
        <v>100</v>
      </c>
      <c r="AF20" s="118">
        <v>2016</v>
      </c>
      <c r="AG20" s="121" t="s">
        <v>770</v>
      </c>
      <c r="AH20" s="134">
        <v>100</v>
      </c>
      <c r="AI20" s="134"/>
      <c r="AJ20" s="129" t="str">
        <f t="shared" ca="1" si="2"/>
        <v/>
      </c>
      <c r="AK20" s="132" t="str">
        <f t="shared" ca="1" si="18"/>
        <v>Ingresar meta alcanzada</v>
      </c>
      <c r="AL20" s="129" t="str">
        <f t="shared" si="19"/>
        <v/>
      </c>
      <c r="AM20" s="121"/>
      <c r="AN20" s="134">
        <v>50</v>
      </c>
      <c r="AO20" s="134">
        <f>SUM(13/26)*100</f>
        <v>50</v>
      </c>
      <c r="AP20" s="129">
        <f t="shared" ca="1" si="20"/>
        <v>0</v>
      </c>
      <c r="AQ20" s="132" t="str">
        <f t="shared" ca="1" si="21"/>
        <v>Aceptable</v>
      </c>
      <c r="AR20" s="129">
        <f t="shared" ca="1" si="22"/>
        <v>50</v>
      </c>
      <c r="AS20" s="137" t="s">
        <v>775</v>
      </c>
      <c r="AT20" s="134">
        <v>80</v>
      </c>
      <c r="AU20" s="143">
        <f>SUM(22/26)*100</f>
        <v>84.615384615384613</v>
      </c>
      <c r="AV20" s="129">
        <f t="shared" ca="1" si="23"/>
        <v>5.7692307692307709</v>
      </c>
      <c r="AW20" s="132" t="str">
        <f t="shared" ca="1" si="24"/>
        <v>Aceptable</v>
      </c>
      <c r="AX20" s="129">
        <f t="shared" ca="1" si="25"/>
        <v>84.615384615384613</v>
      </c>
      <c r="AY20" s="146" t="s">
        <v>815</v>
      </c>
      <c r="AZ20" s="134">
        <v>85</v>
      </c>
      <c r="BA20" s="149">
        <f>SUM(23/26)*100</f>
        <v>88.461538461538453</v>
      </c>
      <c r="BB20" s="129">
        <f t="shared" ca="1" si="26"/>
        <v>4.0723981900452344</v>
      </c>
      <c r="BC20" s="132" t="str">
        <f t="shared" ca="1" si="27"/>
        <v>Aceptable</v>
      </c>
      <c r="BD20" s="129">
        <f t="shared" ca="1" si="28"/>
        <v>88.461538461538453</v>
      </c>
      <c r="BE20" s="152" t="s">
        <v>816</v>
      </c>
      <c r="BF20" s="134">
        <v>100</v>
      </c>
      <c r="BG20" s="149"/>
      <c r="BH20" s="129" t="str">
        <f t="shared" ca="1" si="29"/>
        <v/>
      </c>
      <c r="BI20" s="132" t="str">
        <f t="shared" ca="1" si="30"/>
        <v>Ingresar meta alcanzada</v>
      </c>
      <c r="BJ20" s="129" t="str">
        <f t="shared" ca="1" si="31"/>
        <v/>
      </c>
      <c r="BK20" s="152"/>
      <c r="BL20" s="87" t="s">
        <v>783</v>
      </c>
      <c r="BM20" s="88">
        <v>33604</v>
      </c>
      <c r="BN20" s="87" t="str">
        <f>IF($A20="Fin","Nivel Fin no se presupuesta",IF($A20="Propósito","Nivel propósito no se presupuesta",IF($A20="Componente","Nivel componente no se presupuesta",IF(OR($A20="Actividad",$A20="Proyecto especial"),VLOOKUP(BM20,Catálogos!$A$46:$B$498,2,FALSE),""))))</f>
        <v>Impresión y elaboración de material informativo derivado de la operación y administración de las dependencias y entidades</v>
      </c>
      <c r="BO20" s="89">
        <v>1000000</v>
      </c>
      <c r="BP20" s="80"/>
      <c r="BQ20" s="90">
        <v>33604</v>
      </c>
      <c r="BR20" s="87" t="s">
        <v>366</v>
      </c>
      <c r="BS20" s="59">
        <v>1000000</v>
      </c>
      <c r="BT20" s="59">
        <v>0</v>
      </c>
      <c r="BU20" s="59">
        <v>0</v>
      </c>
      <c r="BV20" s="59">
        <v>0</v>
      </c>
      <c r="BW20" s="59">
        <v>1000000</v>
      </c>
      <c r="BX20" s="88">
        <v>33604</v>
      </c>
      <c r="BY20" s="87" t="str">
        <f>IF($A20="Fin","Nivel Fin no se presupuesta",IF($A20="Propósito","Nivel propósito no se presupuesta",IF($A20="Componente","Nivel componente no se presupuesta",IF(OR($A20="Actividad",$A20="Proyecto especial"),VLOOKUP(BX20,Catálogos!$A$46:$B$498,2,FALSE),""))))</f>
        <v>Impresión y elaboración de material informativo derivado de la operación y administración de las dependencias y entidades</v>
      </c>
      <c r="BZ20" s="59">
        <v>1000000</v>
      </c>
      <c r="CA20" s="59">
        <v>0</v>
      </c>
      <c r="CB20" s="59">
        <v>0</v>
      </c>
      <c r="CC20" s="59">
        <v>0</v>
      </c>
      <c r="CD20" s="59">
        <v>1000000</v>
      </c>
      <c r="CE20" s="88"/>
      <c r="CF20" s="87"/>
      <c r="CG20" s="59"/>
      <c r="CH20" s="59"/>
      <c r="CI20" s="59"/>
      <c r="CJ20" s="59"/>
      <c r="CK20" s="59"/>
      <c r="CL20" s="88"/>
      <c r="CM20" s="87"/>
      <c r="CN20" s="59"/>
      <c r="CO20" s="59"/>
      <c r="CP20" s="59"/>
      <c r="CQ20" s="59"/>
      <c r="CR20" s="59"/>
    </row>
    <row r="21" spans="1:96" s="66" customFormat="1" ht="41.25" customHeight="1" x14ac:dyDescent="0.25">
      <c r="A21" s="63" t="str">
        <f t="shared" si="0"/>
        <v>Actividad</v>
      </c>
      <c r="B21" s="119"/>
      <c r="C21" s="119"/>
      <c r="D21" s="124"/>
      <c r="E21" s="124"/>
      <c r="F21" s="124"/>
      <c r="G21" s="124"/>
      <c r="H21" s="124"/>
      <c r="I21" s="124"/>
      <c r="J21" s="124"/>
      <c r="K21" s="124"/>
      <c r="L21" s="124"/>
      <c r="M21" s="124"/>
      <c r="N21" s="124"/>
      <c r="O21" s="124"/>
      <c r="P21" s="124"/>
      <c r="Q21" s="124"/>
      <c r="R21" s="119"/>
      <c r="S21" s="119"/>
      <c r="T21" s="125"/>
      <c r="U21" s="119"/>
      <c r="V21" s="119"/>
      <c r="W21" s="119"/>
      <c r="X21" s="124"/>
      <c r="Y21" s="124"/>
      <c r="Z21" s="119"/>
      <c r="AA21" s="119"/>
      <c r="AB21" s="119"/>
      <c r="AC21" s="127"/>
      <c r="AD21" s="127"/>
      <c r="AE21" s="141"/>
      <c r="AF21" s="119"/>
      <c r="AG21" s="124"/>
      <c r="AH21" s="135"/>
      <c r="AI21" s="135"/>
      <c r="AJ21" s="130" t="str">
        <f t="shared" ca="1" si="2"/>
        <v/>
      </c>
      <c r="AK21" s="125"/>
      <c r="AL21" s="130"/>
      <c r="AM21" s="124"/>
      <c r="AN21" s="135"/>
      <c r="AO21" s="135"/>
      <c r="AP21" s="130"/>
      <c r="AQ21" s="125"/>
      <c r="AR21" s="130"/>
      <c r="AS21" s="138"/>
      <c r="AT21" s="135"/>
      <c r="AU21" s="144"/>
      <c r="AV21" s="130"/>
      <c r="AW21" s="125"/>
      <c r="AX21" s="130"/>
      <c r="AY21" s="147"/>
      <c r="AZ21" s="135"/>
      <c r="BA21" s="150"/>
      <c r="BB21" s="130"/>
      <c r="BC21" s="125"/>
      <c r="BD21" s="130"/>
      <c r="BE21" s="153"/>
      <c r="BF21" s="135"/>
      <c r="BG21" s="150"/>
      <c r="BH21" s="130"/>
      <c r="BI21" s="125"/>
      <c r="BJ21" s="130"/>
      <c r="BK21" s="153"/>
      <c r="BL21" s="137" t="s">
        <v>784</v>
      </c>
      <c r="BM21" s="169">
        <v>36101</v>
      </c>
      <c r="BN21" s="137" t="str">
        <f>IF($A22="Fin","Nivel Fin no se presupuesta",IF($A22="Propósito","Nivel propósito no se presupuesta",IF($A22="Componente","Nivel componente no se presupuesta",IF(OR($A22="Actividad",$A22="Proyecto especial"),VLOOKUP(BM21,Catálogos!$A$46:$B$498,2,FALSE),""))))</f>
        <v>Difusión de mensajes sobre programas y actividades gubernamentales</v>
      </c>
      <c r="BO21" s="167">
        <v>3177000</v>
      </c>
      <c r="BP21" s="80"/>
      <c r="BQ21" s="90">
        <v>36101</v>
      </c>
      <c r="BR21" s="87" t="s">
        <v>393</v>
      </c>
      <c r="BS21" s="59">
        <v>3018150</v>
      </c>
      <c r="BT21" s="59">
        <v>0</v>
      </c>
      <c r="BU21" s="59">
        <v>0</v>
      </c>
      <c r="BV21" s="59">
        <v>0</v>
      </c>
      <c r="BW21" s="59">
        <v>3018150</v>
      </c>
      <c r="BX21" s="88">
        <v>36101</v>
      </c>
      <c r="BY21" s="87" t="str">
        <f>IF($A21="Fin","Nivel Fin no se presupuesta",IF($A21="Propósito","Nivel propósito no se presupuesta",IF($A21="Componente","Nivel componente no se presupuesta",IF(OR($A21="Actividad",$A21="Proyecto especial"),VLOOKUP(BX21,Catálogos!$A$46:$B$498,2,FALSE),""))))</f>
        <v>Difusión de mensajes sobre programas y actividades gubernamentales</v>
      </c>
      <c r="BZ21" s="59">
        <v>3018150</v>
      </c>
      <c r="CA21" s="59">
        <v>0</v>
      </c>
      <c r="CB21" s="59">
        <v>2316361.7999999998</v>
      </c>
      <c r="CC21" s="59">
        <v>701788.2</v>
      </c>
      <c r="CD21" s="59">
        <v>0</v>
      </c>
      <c r="CE21" s="88"/>
      <c r="CF21" s="87"/>
      <c r="CG21" s="59"/>
      <c r="CH21" s="59"/>
      <c r="CI21" s="59"/>
      <c r="CJ21" s="59"/>
      <c r="CK21" s="59"/>
      <c r="CL21" s="88"/>
      <c r="CM21" s="87"/>
      <c r="CN21" s="59"/>
      <c r="CO21" s="59"/>
      <c r="CP21" s="59"/>
      <c r="CQ21" s="59"/>
      <c r="CR21" s="59"/>
    </row>
    <row r="22" spans="1:96" s="66" customFormat="1" ht="41.25" customHeight="1" x14ac:dyDescent="0.25">
      <c r="A22" s="63" t="str">
        <f t="shared" si="0"/>
        <v>Actividad</v>
      </c>
      <c r="B22" s="120"/>
      <c r="C22" s="120"/>
      <c r="D22" s="122"/>
      <c r="E22" s="122"/>
      <c r="F22" s="122"/>
      <c r="G22" s="122"/>
      <c r="H22" s="122"/>
      <c r="I22" s="122"/>
      <c r="J22" s="122"/>
      <c r="K22" s="122"/>
      <c r="L22" s="122"/>
      <c r="M22" s="122"/>
      <c r="N22" s="122"/>
      <c r="O22" s="122"/>
      <c r="P22" s="122"/>
      <c r="Q22" s="122"/>
      <c r="R22" s="120"/>
      <c r="S22" s="120"/>
      <c r="T22" s="125"/>
      <c r="U22" s="120"/>
      <c r="V22" s="120"/>
      <c r="W22" s="120"/>
      <c r="X22" s="122"/>
      <c r="Y22" s="122"/>
      <c r="Z22" s="120"/>
      <c r="AA22" s="120"/>
      <c r="AB22" s="120"/>
      <c r="AC22" s="128"/>
      <c r="AD22" s="128"/>
      <c r="AE22" s="142"/>
      <c r="AF22" s="120"/>
      <c r="AG22" s="122"/>
      <c r="AH22" s="136"/>
      <c r="AI22" s="136"/>
      <c r="AJ22" s="131" t="str">
        <f t="shared" ca="1" si="2"/>
        <v/>
      </c>
      <c r="AK22" s="133"/>
      <c r="AL22" s="131"/>
      <c r="AM22" s="122"/>
      <c r="AN22" s="136"/>
      <c r="AO22" s="136"/>
      <c r="AP22" s="131" t="str">
        <f t="shared" si="20"/>
        <v/>
      </c>
      <c r="AQ22" s="133" t="str">
        <f t="shared" si="21"/>
        <v/>
      </c>
      <c r="AR22" s="131" t="str">
        <f t="shared" si="22"/>
        <v/>
      </c>
      <c r="AS22" s="139"/>
      <c r="AT22" s="136"/>
      <c r="AU22" s="145"/>
      <c r="AV22" s="131" t="str">
        <f t="shared" si="23"/>
        <v/>
      </c>
      <c r="AW22" s="133" t="str">
        <f t="shared" si="24"/>
        <v/>
      </c>
      <c r="AX22" s="131" t="str">
        <f t="shared" si="25"/>
        <v/>
      </c>
      <c r="AY22" s="148"/>
      <c r="AZ22" s="136"/>
      <c r="BA22" s="151"/>
      <c r="BB22" s="131" t="str">
        <f t="shared" si="26"/>
        <v/>
      </c>
      <c r="BC22" s="133" t="str">
        <f t="shared" si="27"/>
        <v/>
      </c>
      <c r="BD22" s="131" t="str">
        <f t="shared" si="28"/>
        <v/>
      </c>
      <c r="BE22" s="154"/>
      <c r="BF22" s="136"/>
      <c r="BG22" s="151"/>
      <c r="BH22" s="131" t="str">
        <f t="shared" si="29"/>
        <v/>
      </c>
      <c r="BI22" s="133" t="str">
        <f t="shared" si="30"/>
        <v/>
      </c>
      <c r="BJ22" s="131" t="str">
        <f t="shared" si="31"/>
        <v/>
      </c>
      <c r="BK22" s="154"/>
      <c r="BL22" s="139"/>
      <c r="BM22" s="170"/>
      <c r="BN22" s="139"/>
      <c r="BO22" s="168"/>
      <c r="BP22" s="80"/>
      <c r="BQ22" s="90">
        <v>36101</v>
      </c>
      <c r="BR22" s="87" t="s">
        <v>393</v>
      </c>
      <c r="BS22" s="59">
        <v>158850</v>
      </c>
      <c r="BT22" s="59">
        <v>0</v>
      </c>
      <c r="BU22" s="59">
        <v>0</v>
      </c>
      <c r="BV22" s="59">
        <v>0</v>
      </c>
      <c r="BW22" s="59">
        <v>158850</v>
      </c>
      <c r="BX22" s="88">
        <v>36101</v>
      </c>
      <c r="BY22" s="87" t="str">
        <f>IF($A22="Fin","Nivel Fin no se presupuesta",IF($A22="Propósito","Nivel propósito no se presupuesta",IF($A22="Componente","Nivel componente no se presupuesta",IF(OR($A22="Actividad",$A22="Proyecto especial"),VLOOKUP(BX22,Catálogos!$A$46:$B$498,2,FALSE),""))))</f>
        <v>Difusión de mensajes sobre programas y actividades gubernamentales</v>
      </c>
      <c r="BZ22" s="59">
        <v>158850</v>
      </c>
      <c r="CA22" s="59">
        <v>0</v>
      </c>
      <c r="CB22" s="59">
        <v>111195</v>
      </c>
      <c r="CC22" s="59">
        <v>47655</v>
      </c>
      <c r="CD22" s="59">
        <v>0</v>
      </c>
      <c r="CE22" s="88"/>
      <c r="CF22" s="87"/>
      <c r="CG22" s="59"/>
      <c r="CH22" s="59"/>
      <c r="CI22" s="59"/>
      <c r="CJ22" s="59"/>
      <c r="CK22" s="59"/>
      <c r="CL22" s="88"/>
      <c r="CM22" s="87"/>
      <c r="CN22" s="59"/>
      <c r="CO22" s="59"/>
      <c r="CP22" s="59"/>
      <c r="CQ22" s="59"/>
      <c r="CR22" s="59"/>
    </row>
    <row r="23" spans="1:96" s="66" customFormat="1" ht="37.5" customHeight="1" x14ac:dyDescent="0.25">
      <c r="A23" s="63" t="str">
        <f t="shared" si="0"/>
        <v>Actividad</v>
      </c>
      <c r="B23" s="118" t="s">
        <v>800</v>
      </c>
      <c r="C23" s="118" t="s">
        <v>99</v>
      </c>
      <c r="D23" s="121" t="s">
        <v>714</v>
      </c>
      <c r="E23" s="121" t="s">
        <v>715</v>
      </c>
      <c r="F23" s="121" t="s">
        <v>716</v>
      </c>
      <c r="G23" s="121" t="s">
        <v>717</v>
      </c>
      <c r="H23" s="121" t="s">
        <v>718</v>
      </c>
      <c r="I23" s="121" t="s">
        <v>719</v>
      </c>
      <c r="J23" s="121"/>
      <c r="K23" s="121"/>
      <c r="L23" s="121"/>
      <c r="M23" s="121"/>
      <c r="N23" s="121"/>
      <c r="O23" s="121"/>
      <c r="P23" s="121"/>
      <c r="Q23" s="121"/>
      <c r="R23" s="118" t="s">
        <v>46</v>
      </c>
      <c r="S23" s="118" t="s">
        <v>105</v>
      </c>
      <c r="T23" s="125" t="str">
        <f t="shared" si="17"/>
        <v/>
      </c>
      <c r="U23" s="118"/>
      <c r="V23" s="118" t="s">
        <v>47</v>
      </c>
      <c r="W23" s="118" t="s">
        <v>50</v>
      </c>
      <c r="X23" s="121" t="s">
        <v>758</v>
      </c>
      <c r="Y23" s="121" t="s">
        <v>759</v>
      </c>
      <c r="Z23" s="118" t="s">
        <v>53</v>
      </c>
      <c r="AA23" s="118" t="s">
        <v>55</v>
      </c>
      <c r="AB23" s="118" t="s">
        <v>57</v>
      </c>
      <c r="AC23" s="126">
        <v>43101</v>
      </c>
      <c r="AD23" s="126">
        <v>43465</v>
      </c>
      <c r="AE23" s="140">
        <v>100</v>
      </c>
      <c r="AF23" s="118">
        <v>2016</v>
      </c>
      <c r="AG23" s="121" t="s">
        <v>771</v>
      </c>
      <c r="AH23" s="134">
        <v>100</v>
      </c>
      <c r="AI23" s="134"/>
      <c r="AJ23" s="129" t="str">
        <f t="shared" ca="1" si="2"/>
        <v/>
      </c>
      <c r="AK23" s="132" t="str">
        <f t="shared" ca="1" si="18"/>
        <v>Ingresar meta alcanzada</v>
      </c>
      <c r="AL23" s="129" t="str">
        <f t="shared" si="19"/>
        <v/>
      </c>
      <c r="AM23" s="121"/>
      <c r="AN23" s="134">
        <v>25</v>
      </c>
      <c r="AO23" s="134">
        <f>SUM(1/4)*100</f>
        <v>25</v>
      </c>
      <c r="AP23" s="129">
        <f t="shared" ca="1" si="20"/>
        <v>0</v>
      </c>
      <c r="AQ23" s="132" t="str">
        <f t="shared" ca="1" si="21"/>
        <v>Aceptable</v>
      </c>
      <c r="AR23" s="129">
        <f t="shared" ca="1" si="22"/>
        <v>25</v>
      </c>
      <c r="AS23" s="137" t="s">
        <v>776</v>
      </c>
      <c r="AT23" s="134">
        <v>50</v>
      </c>
      <c r="AU23" s="143">
        <f>SUM(2/4)*100</f>
        <v>50</v>
      </c>
      <c r="AV23" s="129">
        <f t="shared" ca="1" si="23"/>
        <v>0</v>
      </c>
      <c r="AW23" s="132" t="str">
        <f t="shared" ca="1" si="24"/>
        <v>Aceptable</v>
      </c>
      <c r="AX23" s="129">
        <f t="shared" ca="1" si="25"/>
        <v>50</v>
      </c>
      <c r="AY23" s="146" t="s">
        <v>813</v>
      </c>
      <c r="AZ23" s="134">
        <v>75</v>
      </c>
      <c r="BA23" s="149">
        <f>SUM(3/4)*100</f>
        <v>75</v>
      </c>
      <c r="BB23" s="129">
        <f t="shared" ca="1" si="26"/>
        <v>0</v>
      </c>
      <c r="BC23" s="132" t="str">
        <f t="shared" ca="1" si="27"/>
        <v>Aceptable</v>
      </c>
      <c r="BD23" s="129">
        <f t="shared" ca="1" si="28"/>
        <v>75</v>
      </c>
      <c r="BE23" s="152" t="s">
        <v>817</v>
      </c>
      <c r="BF23" s="134">
        <v>100</v>
      </c>
      <c r="BG23" s="149"/>
      <c r="BH23" s="129" t="str">
        <f t="shared" ca="1" si="29"/>
        <v/>
      </c>
      <c r="BI23" s="132" t="str">
        <f t="shared" ca="1" si="30"/>
        <v>Ingresar meta alcanzada</v>
      </c>
      <c r="BJ23" s="129" t="str">
        <f t="shared" ca="1" si="31"/>
        <v/>
      </c>
      <c r="BK23" s="152"/>
      <c r="BL23" s="87" t="s">
        <v>785</v>
      </c>
      <c r="BM23" s="88">
        <v>31701</v>
      </c>
      <c r="BN23" s="87" t="str">
        <f>IF($A23="Fin","Nivel Fin no se presupuesta",IF($A23="Propósito","Nivel propósito no se presupuesta",IF($A23="Componente","Nivel componente no se presupuesta",IF(OR($A23="Actividad",$A23="Proyecto especial"),VLOOKUP(BM23,Catálogos!$A$46:$B$498,2,FALSE),""))))</f>
        <v>Servicios de conducción de señales analógicas y digitales</v>
      </c>
      <c r="BO23" s="89">
        <v>120000</v>
      </c>
      <c r="BP23" s="80"/>
      <c r="BQ23" s="90">
        <v>31701</v>
      </c>
      <c r="BR23" s="87" t="s">
        <v>329</v>
      </c>
      <c r="BS23" s="59">
        <v>120000</v>
      </c>
      <c r="BT23" s="59">
        <v>16649.97</v>
      </c>
      <c r="BU23" s="59">
        <v>0</v>
      </c>
      <c r="BV23" s="59">
        <v>0</v>
      </c>
      <c r="BW23" s="59">
        <v>103350.03</v>
      </c>
      <c r="BX23" s="88">
        <v>31701</v>
      </c>
      <c r="BY23" s="87" t="str">
        <f>IF($A23="Fin","Nivel Fin no se presupuesta",IF($A23="Propósito","Nivel propósito no se presupuesta",IF($A23="Componente","Nivel componente no se presupuesta",IF(OR($A23="Actividad",$A23="Proyecto especial"),VLOOKUP(BX23,Catálogos!$A$46:$B$498,2,FALSE),""))))</f>
        <v>Servicios de conducción de señales analógicas y digitales</v>
      </c>
      <c r="BZ23" s="59">
        <v>120000</v>
      </c>
      <c r="CA23" s="59">
        <v>50133.91</v>
      </c>
      <c r="CB23" s="59">
        <v>0</v>
      </c>
      <c r="CC23" s="59">
        <v>0</v>
      </c>
      <c r="CD23" s="59">
        <v>69866.09</v>
      </c>
      <c r="CE23" s="88"/>
      <c r="CF23" s="87"/>
      <c r="CG23" s="59"/>
      <c r="CH23" s="59"/>
      <c r="CI23" s="59"/>
      <c r="CJ23" s="59"/>
      <c r="CK23" s="59"/>
      <c r="CL23" s="88"/>
      <c r="CM23" s="87"/>
      <c r="CN23" s="59"/>
      <c r="CO23" s="59"/>
      <c r="CP23" s="59"/>
      <c r="CQ23" s="59"/>
      <c r="CR23" s="59"/>
    </row>
    <row r="24" spans="1:96" s="66" customFormat="1" ht="37.5" customHeight="1" x14ac:dyDescent="0.25">
      <c r="A24" s="63" t="str">
        <f t="shared" si="0"/>
        <v>Actividad</v>
      </c>
      <c r="B24" s="119"/>
      <c r="C24" s="119"/>
      <c r="D24" s="124"/>
      <c r="E24" s="124"/>
      <c r="F24" s="124"/>
      <c r="G24" s="124"/>
      <c r="H24" s="124"/>
      <c r="I24" s="124"/>
      <c r="J24" s="124"/>
      <c r="K24" s="124"/>
      <c r="L24" s="124"/>
      <c r="M24" s="124"/>
      <c r="N24" s="124"/>
      <c r="O24" s="124"/>
      <c r="P24" s="124"/>
      <c r="Q24" s="124"/>
      <c r="R24" s="119"/>
      <c r="S24" s="119"/>
      <c r="T24" s="125"/>
      <c r="U24" s="119"/>
      <c r="V24" s="119"/>
      <c r="W24" s="119"/>
      <c r="X24" s="124"/>
      <c r="Y24" s="124"/>
      <c r="Z24" s="119"/>
      <c r="AA24" s="119"/>
      <c r="AB24" s="119"/>
      <c r="AC24" s="127"/>
      <c r="AD24" s="127"/>
      <c r="AE24" s="141"/>
      <c r="AF24" s="119"/>
      <c r="AG24" s="124"/>
      <c r="AH24" s="135"/>
      <c r="AI24" s="135"/>
      <c r="AJ24" s="130" t="str">
        <f t="shared" ca="1" si="2"/>
        <v/>
      </c>
      <c r="AK24" s="125"/>
      <c r="AL24" s="130"/>
      <c r="AM24" s="124"/>
      <c r="AN24" s="135"/>
      <c r="AO24" s="135"/>
      <c r="AP24" s="130" t="str">
        <f t="shared" si="20"/>
        <v/>
      </c>
      <c r="AQ24" s="125" t="str">
        <f t="shared" si="21"/>
        <v/>
      </c>
      <c r="AR24" s="130" t="str">
        <f t="shared" si="22"/>
        <v/>
      </c>
      <c r="AS24" s="138"/>
      <c r="AT24" s="135"/>
      <c r="AU24" s="144"/>
      <c r="AV24" s="130" t="str">
        <f t="shared" si="23"/>
        <v/>
      </c>
      <c r="AW24" s="125" t="str">
        <f t="shared" si="24"/>
        <v/>
      </c>
      <c r="AX24" s="130" t="str">
        <f t="shared" si="25"/>
        <v/>
      </c>
      <c r="AY24" s="147"/>
      <c r="AZ24" s="135"/>
      <c r="BA24" s="150"/>
      <c r="BB24" s="130" t="str">
        <f t="shared" si="26"/>
        <v/>
      </c>
      <c r="BC24" s="125" t="str">
        <f t="shared" si="27"/>
        <v/>
      </c>
      <c r="BD24" s="130" t="str">
        <f t="shared" si="28"/>
        <v/>
      </c>
      <c r="BE24" s="153"/>
      <c r="BF24" s="135"/>
      <c r="BG24" s="150"/>
      <c r="BH24" s="130" t="str">
        <f t="shared" si="29"/>
        <v/>
      </c>
      <c r="BI24" s="125" t="str">
        <f t="shared" si="30"/>
        <v/>
      </c>
      <c r="BJ24" s="130" t="str">
        <f t="shared" si="31"/>
        <v/>
      </c>
      <c r="BK24" s="153"/>
      <c r="BL24" s="87" t="s">
        <v>786</v>
      </c>
      <c r="BM24" s="88">
        <v>33401</v>
      </c>
      <c r="BN24" s="87" t="str">
        <f>IF($A24="Fin","Nivel Fin no se presupuesta",IF($A24="Propósito","Nivel propósito no se presupuesta",IF($A24="Componente","Nivel componente no se presupuesta",IF(OR($A24="Actividad",$A24="Proyecto especial"),VLOOKUP(BM24,Catálogos!$A$46:$B$498,2,FALSE),""))))</f>
        <v>Servicios para capacitación a servidores públicos</v>
      </c>
      <c r="BO24" s="89">
        <v>100000</v>
      </c>
      <c r="BP24" s="80"/>
      <c r="BQ24" s="90">
        <v>33401</v>
      </c>
      <c r="BR24" s="87" t="s">
        <v>361</v>
      </c>
      <c r="BS24" s="59">
        <v>0</v>
      </c>
      <c r="BT24" s="59">
        <v>0</v>
      </c>
      <c r="BU24" s="59">
        <v>0</v>
      </c>
      <c r="BV24" s="59">
        <v>0</v>
      </c>
      <c r="BW24" s="59">
        <v>0</v>
      </c>
      <c r="BX24" s="88">
        <v>33401</v>
      </c>
      <c r="BY24" s="87" t="str">
        <f>IF($A24="Fin","Nivel Fin no se presupuesta",IF($A24="Propósito","Nivel propósito no se presupuesta",IF($A24="Componente","Nivel componente no se presupuesta",IF(OR($A24="Actividad",$A24="Proyecto especial"),VLOOKUP(BX24,Catálogos!$A$46:$B$498,2,FALSE),""))))</f>
        <v>Servicios para capacitación a servidores públicos</v>
      </c>
      <c r="BZ24" s="59">
        <v>0</v>
      </c>
      <c r="CA24" s="59">
        <v>0</v>
      </c>
      <c r="CB24" s="59">
        <v>0</v>
      </c>
      <c r="CC24" s="59">
        <v>0</v>
      </c>
      <c r="CD24" s="59">
        <v>0</v>
      </c>
      <c r="CE24" s="88"/>
      <c r="CF24" s="87"/>
      <c r="CG24" s="59"/>
      <c r="CH24" s="59"/>
      <c r="CI24" s="59"/>
      <c r="CJ24" s="59"/>
      <c r="CK24" s="59"/>
      <c r="CL24" s="88"/>
      <c r="CM24" s="87"/>
      <c r="CN24" s="59"/>
      <c r="CO24" s="59"/>
      <c r="CP24" s="59"/>
      <c r="CQ24" s="59"/>
      <c r="CR24" s="59"/>
    </row>
    <row r="25" spans="1:96" s="66" customFormat="1" ht="57" customHeight="1" x14ac:dyDescent="0.25">
      <c r="A25" s="63" t="str">
        <f t="shared" si="0"/>
        <v>Actividad</v>
      </c>
      <c r="B25" s="119"/>
      <c r="C25" s="119"/>
      <c r="D25" s="124"/>
      <c r="E25" s="124"/>
      <c r="F25" s="124"/>
      <c r="G25" s="124"/>
      <c r="H25" s="124"/>
      <c r="I25" s="124"/>
      <c r="J25" s="124"/>
      <c r="K25" s="124"/>
      <c r="L25" s="124"/>
      <c r="M25" s="124"/>
      <c r="N25" s="124"/>
      <c r="O25" s="124"/>
      <c r="P25" s="124"/>
      <c r="Q25" s="124"/>
      <c r="R25" s="119"/>
      <c r="S25" s="119"/>
      <c r="T25" s="125"/>
      <c r="U25" s="119"/>
      <c r="V25" s="119"/>
      <c r="W25" s="119"/>
      <c r="X25" s="124"/>
      <c r="Y25" s="124"/>
      <c r="Z25" s="119"/>
      <c r="AA25" s="119"/>
      <c r="AB25" s="119"/>
      <c r="AC25" s="127"/>
      <c r="AD25" s="127"/>
      <c r="AE25" s="141"/>
      <c r="AF25" s="119"/>
      <c r="AG25" s="124"/>
      <c r="AH25" s="135"/>
      <c r="AI25" s="135"/>
      <c r="AJ25" s="130" t="str">
        <f t="shared" ca="1" si="2"/>
        <v/>
      </c>
      <c r="AK25" s="125"/>
      <c r="AL25" s="130"/>
      <c r="AM25" s="124"/>
      <c r="AN25" s="135"/>
      <c r="AO25" s="135"/>
      <c r="AP25" s="130" t="str">
        <f t="shared" si="20"/>
        <v/>
      </c>
      <c r="AQ25" s="125" t="str">
        <f t="shared" si="21"/>
        <v/>
      </c>
      <c r="AR25" s="130" t="str">
        <f t="shared" si="22"/>
        <v/>
      </c>
      <c r="AS25" s="138"/>
      <c r="AT25" s="135"/>
      <c r="AU25" s="144"/>
      <c r="AV25" s="130" t="str">
        <f t="shared" si="23"/>
        <v/>
      </c>
      <c r="AW25" s="125" t="str">
        <f t="shared" si="24"/>
        <v/>
      </c>
      <c r="AX25" s="130" t="str">
        <f t="shared" si="25"/>
        <v/>
      </c>
      <c r="AY25" s="147"/>
      <c r="AZ25" s="135"/>
      <c r="BA25" s="150"/>
      <c r="BB25" s="130" t="str">
        <f t="shared" si="26"/>
        <v/>
      </c>
      <c r="BC25" s="125" t="str">
        <f t="shared" si="27"/>
        <v/>
      </c>
      <c r="BD25" s="130" t="str">
        <f t="shared" si="28"/>
        <v/>
      </c>
      <c r="BE25" s="153"/>
      <c r="BF25" s="135"/>
      <c r="BG25" s="150"/>
      <c r="BH25" s="130" t="str">
        <f t="shared" si="29"/>
        <v/>
      </c>
      <c r="BI25" s="125" t="str">
        <f t="shared" si="30"/>
        <v/>
      </c>
      <c r="BJ25" s="130" t="str">
        <f t="shared" si="31"/>
        <v/>
      </c>
      <c r="BK25" s="153"/>
      <c r="BL25" s="87" t="s">
        <v>787</v>
      </c>
      <c r="BM25" s="88">
        <v>33605</v>
      </c>
      <c r="BN25" s="87" t="str">
        <f>IF($A25="Fin","Nivel Fin no se presupuesta",IF($A25="Propósito","Nivel propósito no se presupuesta",IF($A25="Componente","Nivel componente no se presupuesta",IF(OR($A25="Actividad",$A25="Proyecto especial"),VLOOKUP(BM25,Catálogos!$A$46:$B$498,2,FALSE),""))))</f>
        <v>Información en medios masivos derivada de la operación y administración de las dependencias y entidades</v>
      </c>
      <c r="BO25" s="89">
        <v>1059000</v>
      </c>
      <c r="BP25" s="80"/>
      <c r="BQ25" s="90">
        <v>33605</v>
      </c>
      <c r="BR25" s="87" t="s">
        <v>367</v>
      </c>
      <c r="BS25" s="59">
        <v>1038120</v>
      </c>
      <c r="BT25" s="59">
        <v>186760</v>
      </c>
      <c r="BU25" s="59">
        <v>0</v>
      </c>
      <c r="BV25" s="59">
        <v>0</v>
      </c>
      <c r="BW25" s="59">
        <v>851360</v>
      </c>
      <c r="BX25" s="88">
        <v>33605</v>
      </c>
      <c r="BY25" s="87" t="str">
        <f>IF($A25="Fin","Nivel Fin no se presupuesta",IF($A25="Propósito","Nivel propósito no se presupuesta",IF($A25="Componente","Nivel componente no se presupuesta",IF(OR($A25="Actividad",$A25="Proyecto especial"),VLOOKUP(BX25,Catálogos!$A$46:$B$498,2,FALSE),""))))</f>
        <v>Información en medios masivos derivada de la operación y administración de las dependencias y entidades</v>
      </c>
      <c r="BZ25" s="59">
        <v>1045323.6000000001</v>
      </c>
      <c r="CA25" s="59">
        <v>537837.63</v>
      </c>
      <c r="CB25" s="59">
        <v>0</v>
      </c>
      <c r="CC25" s="59">
        <v>0</v>
      </c>
      <c r="CD25" s="59">
        <v>507485.97000000009</v>
      </c>
      <c r="CE25" s="88"/>
      <c r="CF25" s="87"/>
      <c r="CG25" s="59"/>
      <c r="CH25" s="59"/>
      <c r="CI25" s="59"/>
      <c r="CJ25" s="59"/>
      <c r="CK25" s="59"/>
      <c r="CL25" s="88"/>
      <c r="CM25" s="87"/>
      <c r="CN25" s="59"/>
      <c r="CO25" s="59"/>
      <c r="CP25" s="59"/>
      <c r="CQ25" s="59"/>
      <c r="CR25" s="59"/>
    </row>
    <row r="26" spans="1:96" s="66" customFormat="1" ht="57" customHeight="1" x14ac:dyDescent="0.25">
      <c r="A26" s="63" t="str">
        <f t="shared" si="0"/>
        <v>Actividad</v>
      </c>
      <c r="B26" s="119"/>
      <c r="C26" s="119"/>
      <c r="D26" s="124"/>
      <c r="E26" s="124"/>
      <c r="F26" s="124"/>
      <c r="G26" s="124"/>
      <c r="H26" s="124"/>
      <c r="I26" s="124"/>
      <c r="J26" s="124"/>
      <c r="K26" s="124"/>
      <c r="L26" s="124"/>
      <c r="M26" s="124"/>
      <c r="N26" s="124"/>
      <c r="O26" s="124"/>
      <c r="P26" s="124"/>
      <c r="Q26" s="124"/>
      <c r="R26" s="119"/>
      <c r="S26" s="119"/>
      <c r="T26" s="125"/>
      <c r="U26" s="119"/>
      <c r="V26" s="119"/>
      <c r="W26" s="119"/>
      <c r="X26" s="124"/>
      <c r="Y26" s="124"/>
      <c r="Z26" s="119"/>
      <c r="AA26" s="119"/>
      <c r="AB26" s="119"/>
      <c r="AC26" s="127"/>
      <c r="AD26" s="127"/>
      <c r="AE26" s="141"/>
      <c r="AF26" s="119"/>
      <c r="AG26" s="124"/>
      <c r="AH26" s="135"/>
      <c r="AI26" s="135"/>
      <c r="AJ26" s="130" t="str">
        <f t="shared" ca="1" si="2"/>
        <v/>
      </c>
      <c r="AK26" s="125"/>
      <c r="AL26" s="130"/>
      <c r="AM26" s="124"/>
      <c r="AN26" s="135"/>
      <c r="AO26" s="135"/>
      <c r="AP26" s="130"/>
      <c r="AQ26" s="125"/>
      <c r="AR26" s="130"/>
      <c r="AS26" s="138"/>
      <c r="AT26" s="135"/>
      <c r="AU26" s="144"/>
      <c r="AV26" s="130"/>
      <c r="AW26" s="125"/>
      <c r="AX26" s="130"/>
      <c r="AY26" s="147"/>
      <c r="AZ26" s="135"/>
      <c r="BA26" s="150"/>
      <c r="BB26" s="130"/>
      <c r="BC26" s="125"/>
      <c r="BD26" s="130"/>
      <c r="BE26" s="153"/>
      <c r="BF26" s="135"/>
      <c r="BG26" s="150"/>
      <c r="BH26" s="130"/>
      <c r="BI26" s="125"/>
      <c r="BJ26" s="130"/>
      <c r="BK26" s="153"/>
      <c r="BL26" s="87" t="s">
        <v>788</v>
      </c>
      <c r="BM26" s="88">
        <v>36901</v>
      </c>
      <c r="BN26" s="87" t="str">
        <f>IF($A27="Fin","Nivel Fin no se presupuesta",IF($A27="Propósito","Nivel propósito no se presupuesta",IF($A27="Componente","Nivel componente no se presupuesta",IF(OR($A27="Actividad",$A27="Proyecto especial"),VLOOKUP(BM26,Catálogos!$A$46:$B$498,2,FALSE),""))))</f>
        <v>Servicios relacionados con monitoreo de información en medios masivos</v>
      </c>
      <c r="BO26" s="89">
        <v>2065050</v>
      </c>
      <c r="BP26" s="80"/>
      <c r="BQ26" s="90">
        <v>36901</v>
      </c>
      <c r="BR26" s="87" t="s">
        <v>395</v>
      </c>
      <c r="BS26" s="59">
        <v>2065050</v>
      </c>
      <c r="BT26" s="59">
        <v>0</v>
      </c>
      <c r="BU26" s="59">
        <v>1238759.1599999999</v>
      </c>
      <c r="BV26" s="59">
        <v>497288.84</v>
      </c>
      <c r="BW26" s="59">
        <v>329002.00000000006</v>
      </c>
      <c r="BX26" s="88">
        <v>36901</v>
      </c>
      <c r="BY26" s="87" t="str">
        <f>IF($A26="Fin","Nivel Fin no se presupuesta",IF($A26="Propósito","Nivel propósito no se presupuesta",IF($A26="Componente","Nivel componente no se presupuesta",IF(OR($A26="Actividad",$A26="Proyecto especial"),VLOOKUP(BX26,Catálogos!$A$46:$B$498,2,FALSE),""))))</f>
        <v>Servicios relacionados con monitoreo de información en medios masivos</v>
      </c>
      <c r="BZ26" s="59">
        <v>2065050</v>
      </c>
      <c r="CA26" s="59">
        <v>297888</v>
      </c>
      <c r="CB26" s="59">
        <v>968711.16</v>
      </c>
      <c r="CC26" s="59">
        <v>0</v>
      </c>
      <c r="CD26" s="59">
        <v>798450.84</v>
      </c>
      <c r="CE26" s="88"/>
      <c r="CF26" s="87"/>
      <c r="CG26" s="59"/>
      <c r="CH26" s="59"/>
      <c r="CI26" s="59"/>
      <c r="CJ26" s="59"/>
      <c r="CK26" s="59"/>
      <c r="CL26" s="88"/>
      <c r="CM26" s="87"/>
      <c r="CN26" s="59"/>
      <c r="CO26" s="59"/>
      <c r="CP26" s="59"/>
      <c r="CQ26" s="59"/>
      <c r="CR26" s="59"/>
    </row>
    <row r="27" spans="1:96" s="66" customFormat="1" ht="37.5" customHeight="1" x14ac:dyDescent="0.25">
      <c r="A27" s="63" t="str">
        <f t="shared" si="0"/>
        <v>Actividad</v>
      </c>
      <c r="B27" s="120"/>
      <c r="C27" s="120"/>
      <c r="D27" s="122"/>
      <c r="E27" s="122"/>
      <c r="F27" s="122"/>
      <c r="G27" s="122"/>
      <c r="H27" s="122"/>
      <c r="I27" s="122"/>
      <c r="J27" s="122"/>
      <c r="K27" s="122"/>
      <c r="L27" s="122"/>
      <c r="M27" s="122"/>
      <c r="N27" s="122"/>
      <c r="O27" s="122"/>
      <c r="P27" s="122"/>
      <c r="Q27" s="122"/>
      <c r="R27" s="120"/>
      <c r="S27" s="120"/>
      <c r="T27" s="125"/>
      <c r="U27" s="120"/>
      <c r="V27" s="120"/>
      <c r="W27" s="120"/>
      <c r="X27" s="122"/>
      <c r="Y27" s="122"/>
      <c r="Z27" s="120"/>
      <c r="AA27" s="120"/>
      <c r="AB27" s="120"/>
      <c r="AC27" s="128"/>
      <c r="AD27" s="128"/>
      <c r="AE27" s="142"/>
      <c r="AF27" s="120"/>
      <c r="AG27" s="122"/>
      <c r="AH27" s="136"/>
      <c r="AI27" s="136"/>
      <c r="AJ27" s="131" t="str">
        <f t="shared" ca="1" si="2"/>
        <v/>
      </c>
      <c r="AK27" s="133"/>
      <c r="AL27" s="131"/>
      <c r="AM27" s="122"/>
      <c r="AN27" s="136"/>
      <c r="AO27" s="136"/>
      <c r="AP27" s="131" t="str">
        <f t="shared" si="20"/>
        <v/>
      </c>
      <c r="AQ27" s="133" t="str">
        <f t="shared" si="21"/>
        <v/>
      </c>
      <c r="AR27" s="131" t="str">
        <f t="shared" si="22"/>
        <v/>
      </c>
      <c r="AS27" s="139"/>
      <c r="AT27" s="136"/>
      <c r="AU27" s="145"/>
      <c r="AV27" s="131" t="str">
        <f t="shared" si="23"/>
        <v/>
      </c>
      <c r="AW27" s="133" t="str">
        <f t="shared" si="24"/>
        <v/>
      </c>
      <c r="AX27" s="131" t="str">
        <f t="shared" si="25"/>
        <v/>
      </c>
      <c r="AY27" s="148"/>
      <c r="AZ27" s="136"/>
      <c r="BA27" s="151"/>
      <c r="BB27" s="131" t="str">
        <f t="shared" si="26"/>
        <v/>
      </c>
      <c r="BC27" s="133" t="str">
        <f t="shared" si="27"/>
        <v/>
      </c>
      <c r="BD27" s="131" t="str">
        <f t="shared" si="28"/>
        <v/>
      </c>
      <c r="BE27" s="154"/>
      <c r="BF27" s="136"/>
      <c r="BG27" s="151"/>
      <c r="BH27" s="131" t="str">
        <f t="shared" si="29"/>
        <v/>
      </c>
      <c r="BI27" s="133" t="str">
        <f t="shared" si="30"/>
        <v/>
      </c>
      <c r="BJ27" s="131" t="str">
        <f t="shared" si="31"/>
        <v/>
      </c>
      <c r="BK27" s="154"/>
      <c r="BL27" s="158"/>
      <c r="BM27" s="159"/>
      <c r="BN27" s="159"/>
      <c r="BO27" s="160"/>
      <c r="BP27" s="80"/>
      <c r="BQ27" s="90">
        <v>38201</v>
      </c>
      <c r="BR27" s="87" t="s">
        <v>426</v>
      </c>
      <c r="BS27" s="59">
        <v>20880</v>
      </c>
      <c r="BT27" s="59">
        <v>20880</v>
      </c>
      <c r="BU27" s="59">
        <v>0</v>
      </c>
      <c r="BV27" s="59">
        <v>0</v>
      </c>
      <c r="BW27" s="59">
        <v>0</v>
      </c>
      <c r="BX27" s="88">
        <v>38201</v>
      </c>
      <c r="BY27" s="87" t="str">
        <f>IF($A27="Fin","Nivel Fin no se presupuesta",IF($A27="Propósito","Nivel propósito no se presupuesta",IF($A27="Componente","Nivel componente no se presupuesta",IF(OR($A27="Actividad",$A27="Proyecto especial"),VLOOKUP(BX27,Catálogos!$A$46:$B$498,2,FALSE),""))))</f>
        <v>Gastos de orden social</v>
      </c>
      <c r="BZ27" s="59">
        <v>20880</v>
      </c>
      <c r="CA27" s="59">
        <v>20880</v>
      </c>
      <c r="CB27" s="59">
        <v>0</v>
      </c>
      <c r="CC27" s="59">
        <v>0</v>
      </c>
      <c r="CD27" s="59">
        <v>0</v>
      </c>
      <c r="CE27" s="88"/>
      <c r="CF27" s="87"/>
      <c r="CG27" s="59"/>
      <c r="CH27" s="59"/>
      <c r="CI27" s="59"/>
      <c r="CJ27" s="59"/>
      <c r="CK27" s="59"/>
      <c r="CL27" s="88"/>
      <c r="CM27" s="87"/>
      <c r="CN27" s="59"/>
      <c r="CO27" s="59"/>
      <c r="CP27" s="59"/>
      <c r="CQ27" s="59"/>
      <c r="CR27" s="59"/>
    </row>
    <row r="28" spans="1:96" s="66" customFormat="1" ht="52.5" customHeight="1" x14ac:dyDescent="0.25">
      <c r="A28" s="63" t="str">
        <f t="shared" si="0"/>
        <v>Actividad</v>
      </c>
      <c r="B28" s="118" t="s">
        <v>801</v>
      </c>
      <c r="C28" s="118" t="s">
        <v>99</v>
      </c>
      <c r="D28" s="121" t="s">
        <v>720</v>
      </c>
      <c r="E28" s="121" t="s">
        <v>721</v>
      </c>
      <c r="F28" s="121" t="s">
        <v>722</v>
      </c>
      <c r="G28" s="121" t="s">
        <v>723</v>
      </c>
      <c r="H28" s="121" t="s">
        <v>724</v>
      </c>
      <c r="I28" s="121"/>
      <c r="J28" s="121"/>
      <c r="K28" s="121"/>
      <c r="L28" s="121"/>
      <c r="M28" s="121"/>
      <c r="N28" s="121"/>
      <c r="O28" s="121"/>
      <c r="P28" s="121"/>
      <c r="Q28" s="121"/>
      <c r="R28" s="118" t="s">
        <v>46</v>
      </c>
      <c r="S28" s="118" t="s">
        <v>105</v>
      </c>
      <c r="T28" s="125" t="str">
        <f t="shared" si="17"/>
        <v/>
      </c>
      <c r="U28" s="118"/>
      <c r="V28" s="118" t="s">
        <v>47</v>
      </c>
      <c r="W28" s="118" t="s">
        <v>50</v>
      </c>
      <c r="X28" s="121" t="s">
        <v>760</v>
      </c>
      <c r="Y28" s="121" t="s">
        <v>761</v>
      </c>
      <c r="Z28" s="118" t="s">
        <v>53</v>
      </c>
      <c r="AA28" s="118" t="s">
        <v>56</v>
      </c>
      <c r="AB28" s="118" t="s">
        <v>57</v>
      </c>
      <c r="AC28" s="126">
        <v>43101</v>
      </c>
      <c r="AD28" s="126">
        <v>43465</v>
      </c>
      <c r="AE28" s="140">
        <v>100</v>
      </c>
      <c r="AF28" s="118">
        <v>2015</v>
      </c>
      <c r="AG28" s="121" t="s">
        <v>771</v>
      </c>
      <c r="AH28" s="134">
        <v>100</v>
      </c>
      <c r="AI28" s="134"/>
      <c r="AJ28" s="129" t="str">
        <f t="shared" ca="1" si="2"/>
        <v/>
      </c>
      <c r="AK28" s="132" t="str">
        <f t="shared" ca="1" si="18"/>
        <v>Ingresar meta alcanzada</v>
      </c>
      <c r="AL28" s="129" t="str">
        <f t="shared" si="19"/>
        <v/>
      </c>
      <c r="AM28" s="121"/>
      <c r="AN28" s="134">
        <v>100</v>
      </c>
      <c r="AO28" s="134">
        <f>SUM(73/73)*100</f>
        <v>100</v>
      </c>
      <c r="AP28" s="129">
        <f t="shared" ca="1" si="20"/>
        <v>0</v>
      </c>
      <c r="AQ28" s="132" t="str">
        <f t="shared" ca="1" si="21"/>
        <v>Aceptable</v>
      </c>
      <c r="AR28" s="129">
        <f t="shared" ca="1" si="22"/>
        <v>100</v>
      </c>
      <c r="AS28" s="137" t="s">
        <v>777</v>
      </c>
      <c r="AT28" s="134">
        <v>100</v>
      </c>
      <c r="AU28" s="143">
        <f>SUM(83/83)*100</f>
        <v>100</v>
      </c>
      <c r="AV28" s="129">
        <f t="shared" ca="1" si="23"/>
        <v>0</v>
      </c>
      <c r="AW28" s="132" t="str">
        <f t="shared" ca="1" si="24"/>
        <v>Aceptable</v>
      </c>
      <c r="AX28" s="129">
        <f t="shared" ca="1" si="25"/>
        <v>100</v>
      </c>
      <c r="AY28" s="146" t="s">
        <v>814</v>
      </c>
      <c r="AZ28" s="134">
        <v>100</v>
      </c>
      <c r="BA28" s="149">
        <f>SUM(100/100)*100</f>
        <v>100</v>
      </c>
      <c r="BB28" s="129">
        <f t="shared" ca="1" si="26"/>
        <v>0</v>
      </c>
      <c r="BC28" s="132" t="str">
        <f t="shared" ca="1" si="27"/>
        <v>Aceptable</v>
      </c>
      <c r="BD28" s="129">
        <f t="shared" ca="1" si="28"/>
        <v>100</v>
      </c>
      <c r="BE28" s="152" t="s">
        <v>818</v>
      </c>
      <c r="BF28" s="134">
        <v>100</v>
      </c>
      <c r="BG28" s="149"/>
      <c r="BH28" s="129" t="str">
        <f t="shared" ca="1" si="29"/>
        <v/>
      </c>
      <c r="BI28" s="132" t="str">
        <f t="shared" ca="1" si="30"/>
        <v>Ingresar meta alcanzada</v>
      </c>
      <c r="BJ28" s="129" t="str">
        <f t="shared" ca="1" si="31"/>
        <v/>
      </c>
      <c r="BK28" s="152"/>
      <c r="BL28" s="87" t="s">
        <v>789</v>
      </c>
      <c r="BM28" s="88">
        <v>22103</v>
      </c>
      <c r="BN28" s="87" t="str">
        <f>IF($A28="Fin","Nivel Fin no se presupuesta",IF($A28="Propósito","Nivel propósito no se presupuesta",IF($A28="Componente","Nivel componente no se presupuesta",IF(OR($A28="Actividad",$A28="Proyecto especial"),VLOOKUP(BM28,Catálogos!$A$46:$B$498,2,FALSE),""))))</f>
        <v>Productos alimenticios para el personal que realiza labores en campo o de supervisión</v>
      </c>
      <c r="BO28" s="89">
        <v>8000</v>
      </c>
      <c r="BP28" s="80"/>
      <c r="BQ28" s="90">
        <v>22103</v>
      </c>
      <c r="BR28" s="87" t="s">
        <v>264</v>
      </c>
      <c r="BS28" s="59">
        <v>8000</v>
      </c>
      <c r="BT28" s="59">
        <v>0</v>
      </c>
      <c r="BU28" s="59">
        <v>0</v>
      </c>
      <c r="BV28" s="59">
        <v>0</v>
      </c>
      <c r="BW28" s="59">
        <v>8000</v>
      </c>
      <c r="BX28" s="88">
        <v>22103</v>
      </c>
      <c r="BY28" s="87" t="str">
        <f>IF($A28="Fin","Nivel Fin no se presupuesta",IF($A28="Propósito","Nivel propósito no se presupuesta",IF($A28="Componente","Nivel componente no se presupuesta",IF(OR($A28="Actividad",$A28="Proyecto especial"),VLOOKUP(BX28,Catálogos!$A$46:$B$498,2,FALSE),""))))</f>
        <v>Productos alimenticios para el personal que realiza labores en campo o de supervisión</v>
      </c>
      <c r="BZ28" s="59">
        <v>8000</v>
      </c>
      <c r="CA28" s="59">
        <v>0</v>
      </c>
      <c r="CB28" s="59">
        <v>0</v>
      </c>
      <c r="CC28" s="59">
        <v>0</v>
      </c>
      <c r="CD28" s="59">
        <v>8000</v>
      </c>
      <c r="CE28" s="88"/>
      <c r="CF28" s="87"/>
      <c r="CG28" s="59"/>
      <c r="CH28" s="59"/>
      <c r="CI28" s="59"/>
      <c r="CJ28" s="59"/>
      <c r="CK28" s="59"/>
      <c r="CL28" s="88"/>
      <c r="CM28" s="87"/>
      <c r="CN28" s="59"/>
      <c r="CO28" s="59"/>
      <c r="CP28" s="59"/>
      <c r="CQ28" s="59"/>
      <c r="CR28" s="59"/>
    </row>
    <row r="29" spans="1:96" s="66" customFormat="1" ht="66" customHeight="1" x14ac:dyDescent="0.25">
      <c r="A29" s="63" t="str">
        <f t="shared" si="0"/>
        <v>Actividad</v>
      </c>
      <c r="B29" s="119"/>
      <c r="C29" s="119"/>
      <c r="D29" s="124"/>
      <c r="E29" s="124"/>
      <c r="F29" s="124"/>
      <c r="G29" s="124"/>
      <c r="H29" s="124"/>
      <c r="I29" s="124"/>
      <c r="J29" s="124"/>
      <c r="K29" s="124"/>
      <c r="L29" s="124"/>
      <c r="M29" s="124"/>
      <c r="N29" s="124"/>
      <c r="O29" s="124"/>
      <c r="P29" s="124"/>
      <c r="Q29" s="124"/>
      <c r="R29" s="119"/>
      <c r="S29" s="119"/>
      <c r="T29" s="125"/>
      <c r="U29" s="119"/>
      <c r="V29" s="119"/>
      <c r="W29" s="119"/>
      <c r="X29" s="124"/>
      <c r="Y29" s="124"/>
      <c r="Z29" s="119"/>
      <c r="AA29" s="119"/>
      <c r="AB29" s="119"/>
      <c r="AC29" s="127"/>
      <c r="AD29" s="127"/>
      <c r="AE29" s="141"/>
      <c r="AF29" s="119"/>
      <c r="AG29" s="124"/>
      <c r="AH29" s="135"/>
      <c r="AI29" s="135"/>
      <c r="AJ29" s="130" t="str">
        <f t="shared" ca="1" si="2"/>
        <v/>
      </c>
      <c r="AK29" s="125"/>
      <c r="AL29" s="130"/>
      <c r="AM29" s="124"/>
      <c r="AN29" s="135"/>
      <c r="AO29" s="135"/>
      <c r="AP29" s="130" t="str">
        <f t="shared" si="20"/>
        <v/>
      </c>
      <c r="AQ29" s="125" t="str">
        <f t="shared" si="21"/>
        <v/>
      </c>
      <c r="AR29" s="130" t="str">
        <f t="shared" si="22"/>
        <v/>
      </c>
      <c r="AS29" s="138"/>
      <c r="AT29" s="135"/>
      <c r="AU29" s="144"/>
      <c r="AV29" s="130" t="str">
        <f t="shared" si="23"/>
        <v/>
      </c>
      <c r="AW29" s="125" t="str">
        <f t="shared" si="24"/>
        <v/>
      </c>
      <c r="AX29" s="130" t="str">
        <f t="shared" si="25"/>
        <v/>
      </c>
      <c r="AY29" s="147"/>
      <c r="AZ29" s="135"/>
      <c r="BA29" s="150"/>
      <c r="BB29" s="130" t="str">
        <f t="shared" si="26"/>
        <v/>
      </c>
      <c r="BC29" s="125" t="str">
        <f t="shared" si="27"/>
        <v/>
      </c>
      <c r="BD29" s="130" t="str">
        <f t="shared" si="28"/>
        <v/>
      </c>
      <c r="BE29" s="153"/>
      <c r="BF29" s="135"/>
      <c r="BG29" s="150"/>
      <c r="BH29" s="130" t="str">
        <f t="shared" si="29"/>
        <v/>
      </c>
      <c r="BI29" s="125" t="str">
        <f t="shared" si="30"/>
        <v/>
      </c>
      <c r="BJ29" s="130" t="str">
        <f t="shared" si="31"/>
        <v/>
      </c>
      <c r="BK29" s="153"/>
      <c r="BL29" s="87" t="s">
        <v>790</v>
      </c>
      <c r="BM29" s="88">
        <v>22104</v>
      </c>
      <c r="BN29" s="87" t="str">
        <f>IF($A29="Fin","Nivel Fin no se presupuesta",IF($A29="Propósito","Nivel propósito no se presupuesta",IF($A29="Componente","Nivel componente no se presupuesta",IF(OR($A29="Actividad",$A29="Proyecto especial"),VLOOKUP(BM29,Catálogos!$A$46:$B$498,2,FALSE),""))))</f>
        <v>Productos alimenticios para el personal en las instalaciones de las dependencias y entidades</v>
      </c>
      <c r="BO29" s="89">
        <v>8000</v>
      </c>
      <c r="BP29" s="80"/>
      <c r="BQ29" s="90">
        <v>22104</v>
      </c>
      <c r="BR29" s="87" t="s">
        <v>265</v>
      </c>
      <c r="BS29" s="59">
        <v>8000</v>
      </c>
      <c r="BT29" s="59">
        <v>0</v>
      </c>
      <c r="BU29" s="59">
        <v>0</v>
      </c>
      <c r="BV29" s="59">
        <v>0</v>
      </c>
      <c r="BW29" s="59">
        <v>8000</v>
      </c>
      <c r="BX29" s="88">
        <v>22104</v>
      </c>
      <c r="BY29" s="87" t="str">
        <f>IF($A29="Fin","Nivel Fin no se presupuesta",IF($A29="Propósito","Nivel propósito no se presupuesta",IF($A29="Componente","Nivel componente no se presupuesta",IF(OR($A29="Actividad",$A29="Proyecto especial"),VLOOKUP(BX29,Catálogos!$A$46:$B$498,2,FALSE),""))))</f>
        <v>Productos alimenticios para el personal en las instalaciones de las dependencias y entidades</v>
      </c>
      <c r="BZ29" s="59">
        <v>8000</v>
      </c>
      <c r="CA29" s="59">
        <v>0</v>
      </c>
      <c r="CB29" s="59">
        <v>0</v>
      </c>
      <c r="CC29" s="59">
        <v>0</v>
      </c>
      <c r="CD29" s="59">
        <v>8000</v>
      </c>
      <c r="CE29" s="88"/>
      <c r="CF29" s="87"/>
      <c r="CG29" s="59"/>
      <c r="CH29" s="59"/>
      <c r="CI29" s="59"/>
      <c r="CJ29" s="59"/>
      <c r="CK29" s="59"/>
      <c r="CL29" s="88"/>
      <c r="CM29" s="87"/>
      <c r="CN29" s="59"/>
      <c r="CO29" s="59"/>
      <c r="CP29" s="59"/>
      <c r="CQ29" s="59"/>
      <c r="CR29" s="59"/>
    </row>
    <row r="30" spans="1:96" s="66" customFormat="1" ht="79.5" customHeight="1" x14ac:dyDescent="0.25">
      <c r="A30" s="63" t="str">
        <f t="shared" si="0"/>
        <v>Actividad</v>
      </c>
      <c r="B30" s="119"/>
      <c r="C30" s="119"/>
      <c r="D30" s="124"/>
      <c r="E30" s="124"/>
      <c r="F30" s="124"/>
      <c r="G30" s="124"/>
      <c r="H30" s="124"/>
      <c r="I30" s="124"/>
      <c r="J30" s="124"/>
      <c r="K30" s="124"/>
      <c r="L30" s="124"/>
      <c r="M30" s="124"/>
      <c r="N30" s="124"/>
      <c r="O30" s="124"/>
      <c r="P30" s="124"/>
      <c r="Q30" s="124"/>
      <c r="R30" s="119"/>
      <c r="S30" s="119"/>
      <c r="T30" s="125"/>
      <c r="U30" s="119"/>
      <c r="V30" s="119"/>
      <c r="W30" s="119"/>
      <c r="X30" s="124"/>
      <c r="Y30" s="124"/>
      <c r="Z30" s="119"/>
      <c r="AA30" s="119"/>
      <c r="AB30" s="119"/>
      <c r="AC30" s="127"/>
      <c r="AD30" s="127"/>
      <c r="AE30" s="141"/>
      <c r="AF30" s="119"/>
      <c r="AG30" s="124"/>
      <c r="AH30" s="135"/>
      <c r="AI30" s="135"/>
      <c r="AJ30" s="130" t="str">
        <f t="shared" ca="1" si="2"/>
        <v/>
      </c>
      <c r="AK30" s="125"/>
      <c r="AL30" s="130"/>
      <c r="AM30" s="124"/>
      <c r="AN30" s="135"/>
      <c r="AO30" s="135"/>
      <c r="AP30" s="130" t="str">
        <f t="shared" si="20"/>
        <v/>
      </c>
      <c r="AQ30" s="125" t="str">
        <f t="shared" si="21"/>
        <v/>
      </c>
      <c r="AR30" s="130" t="str">
        <f t="shared" si="22"/>
        <v/>
      </c>
      <c r="AS30" s="138"/>
      <c r="AT30" s="135"/>
      <c r="AU30" s="144"/>
      <c r="AV30" s="130" t="str">
        <f t="shared" si="23"/>
        <v/>
      </c>
      <c r="AW30" s="125" t="str">
        <f t="shared" si="24"/>
        <v/>
      </c>
      <c r="AX30" s="130" t="str">
        <f t="shared" si="25"/>
        <v/>
      </c>
      <c r="AY30" s="147"/>
      <c r="AZ30" s="135"/>
      <c r="BA30" s="150"/>
      <c r="BB30" s="130" t="str">
        <f t="shared" si="26"/>
        <v/>
      </c>
      <c r="BC30" s="125" t="str">
        <f t="shared" si="27"/>
        <v/>
      </c>
      <c r="BD30" s="130" t="str">
        <f t="shared" si="28"/>
        <v/>
      </c>
      <c r="BE30" s="153"/>
      <c r="BF30" s="135"/>
      <c r="BG30" s="150"/>
      <c r="BH30" s="130" t="str">
        <f t="shared" si="29"/>
        <v/>
      </c>
      <c r="BI30" s="125" t="str">
        <f t="shared" si="30"/>
        <v/>
      </c>
      <c r="BJ30" s="130" t="str">
        <f t="shared" si="31"/>
        <v/>
      </c>
      <c r="BK30" s="153"/>
      <c r="BL30" s="87" t="s">
        <v>791</v>
      </c>
      <c r="BM30" s="88">
        <v>37201</v>
      </c>
      <c r="BN30" s="87" t="str">
        <f>IF($A30="Fin","Nivel Fin no se presupuesta",IF($A30="Propósito","Nivel propósito no se presupuesta",IF($A30="Componente","Nivel componente no se presupuesta",IF(OR($A30="Actividad",$A30="Proyecto especial"),VLOOKUP(BM30,Catálogos!$A$46:$B$498,2,FALSE),""))))</f>
        <v>Pasajes terrestres nacionales para labores en campo y de supervisión</v>
      </c>
      <c r="BO30" s="89">
        <v>6000</v>
      </c>
      <c r="BP30" s="80"/>
      <c r="BQ30" s="90">
        <v>37201</v>
      </c>
      <c r="BR30" s="87" t="s">
        <v>402</v>
      </c>
      <c r="BS30" s="59">
        <v>6000</v>
      </c>
      <c r="BT30" s="59">
        <v>144.84</v>
      </c>
      <c r="BU30" s="59">
        <v>0</v>
      </c>
      <c r="BV30" s="59">
        <v>0</v>
      </c>
      <c r="BW30" s="59">
        <v>5855.16</v>
      </c>
      <c r="BX30" s="88">
        <v>37201</v>
      </c>
      <c r="BY30" s="87" t="str">
        <f>IF($A30="Fin","Nivel Fin no se presupuesta",IF($A30="Propósito","Nivel propósito no se presupuesta",IF($A30="Componente","Nivel componente no se presupuesta",IF(OR($A30="Actividad",$A30="Proyecto especial"),VLOOKUP(BX30,Catálogos!$A$46:$B$498,2,FALSE),""))))</f>
        <v>Pasajes terrestres nacionales para labores en campo y de supervisión</v>
      </c>
      <c r="BZ30" s="59">
        <v>6000</v>
      </c>
      <c r="CA30" s="59">
        <v>611.87</v>
      </c>
      <c r="CB30" s="59">
        <v>0</v>
      </c>
      <c r="CC30" s="59">
        <v>0</v>
      </c>
      <c r="CD30" s="59">
        <v>5388.13</v>
      </c>
      <c r="CE30" s="88"/>
      <c r="CF30" s="87"/>
      <c r="CG30" s="59"/>
      <c r="CH30" s="59"/>
      <c r="CI30" s="59"/>
      <c r="CJ30" s="59"/>
      <c r="CK30" s="59"/>
      <c r="CL30" s="88"/>
      <c r="CM30" s="87"/>
      <c r="CN30" s="59"/>
      <c r="CO30" s="59"/>
      <c r="CP30" s="59"/>
      <c r="CQ30" s="59"/>
      <c r="CR30" s="59"/>
    </row>
    <row r="31" spans="1:96" s="66" customFormat="1" ht="69.75" customHeight="1" x14ac:dyDescent="0.25">
      <c r="A31" s="63" t="str">
        <f t="shared" si="0"/>
        <v>Actividad</v>
      </c>
      <c r="B31" s="119"/>
      <c r="C31" s="119"/>
      <c r="D31" s="124"/>
      <c r="E31" s="124"/>
      <c r="F31" s="124"/>
      <c r="G31" s="124"/>
      <c r="H31" s="124"/>
      <c r="I31" s="124"/>
      <c r="J31" s="124"/>
      <c r="K31" s="124"/>
      <c r="L31" s="124"/>
      <c r="M31" s="124"/>
      <c r="N31" s="124"/>
      <c r="O31" s="124"/>
      <c r="P31" s="124"/>
      <c r="Q31" s="124"/>
      <c r="R31" s="119"/>
      <c r="S31" s="119"/>
      <c r="T31" s="125"/>
      <c r="U31" s="119"/>
      <c r="V31" s="119"/>
      <c r="W31" s="119"/>
      <c r="X31" s="124"/>
      <c r="Y31" s="124"/>
      <c r="Z31" s="119"/>
      <c r="AA31" s="119"/>
      <c r="AB31" s="119"/>
      <c r="AC31" s="127"/>
      <c r="AD31" s="127"/>
      <c r="AE31" s="141"/>
      <c r="AF31" s="119"/>
      <c r="AG31" s="124"/>
      <c r="AH31" s="135"/>
      <c r="AI31" s="135"/>
      <c r="AJ31" s="130" t="str">
        <f t="shared" ca="1" si="2"/>
        <v/>
      </c>
      <c r="AK31" s="125"/>
      <c r="AL31" s="130"/>
      <c r="AM31" s="124"/>
      <c r="AN31" s="135"/>
      <c r="AO31" s="135"/>
      <c r="AP31" s="130" t="str">
        <f t="shared" si="20"/>
        <v/>
      </c>
      <c r="AQ31" s="125" t="str">
        <f t="shared" si="21"/>
        <v/>
      </c>
      <c r="AR31" s="130" t="str">
        <f t="shared" si="22"/>
        <v/>
      </c>
      <c r="AS31" s="138"/>
      <c r="AT31" s="135"/>
      <c r="AU31" s="144"/>
      <c r="AV31" s="130" t="str">
        <f t="shared" si="23"/>
        <v/>
      </c>
      <c r="AW31" s="125" t="str">
        <f t="shared" si="24"/>
        <v/>
      </c>
      <c r="AX31" s="130" t="str">
        <f t="shared" si="25"/>
        <v/>
      </c>
      <c r="AY31" s="147"/>
      <c r="AZ31" s="135"/>
      <c r="BA31" s="150"/>
      <c r="BB31" s="130" t="str">
        <f t="shared" si="26"/>
        <v/>
      </c>
      <c r="BC31" s="125" t="str">
        <f t="shared" si="27"/>
        <v/>
      </c>
      <c r="BD31" s="130" t="str">
        <f t="shared" si="28"/>
        <v/>
      </c>
      <c r="BE31" s="153"/>
      <c r="BF31" s="135"/>
      <c r="BG31" s="150"/>
      <c r="BH31" s="130" t="str">
        <f t="shared" si="29"/>
        <v/>
      </c>
      <c r="BI31" s="125" t="str">
        <f t="shared" si="30"/>
        <v/>
      </c>
      <c r="BJ31" s="130" t="str">
        <f t="shared" si="31"/>
        <v/>
      </c>
      <c r="BK31" s="153"/>
      <c r="BL31" s="87" t="s">
        <v>792</v>
      </c>
      <c r="BM31" s="88">
        <v>37204</v>
      </c>
      <c r="BN31" s="87" t="str">
        <f>IF($A31="Fin","Nivel Fin no se presupuesta",IF($A31="Propósito","Nivel propósito no se presupuesta",IF($A31="Componente","Nivel componente no se presupuesta",IF(OR($A31="Actividad",$A31="Proyecto especial"),VLOOKUP(BM31,Catálogos!$A$46:$B$498,2,FALSE),""))))</f>
        <v>Pasajes terrestres nacionales para servidores públicos de mando en el desempeño de comisiones y funciones oficiales</v>
      </c>
      <c r="BO31" s="89">
        <v>12000</v>
      </c>
      <c r="BP31" s="80"/>
      <c r="BQ31" s="90">
        <v>37204</v>
      </c>
      <c r="BR31" s="87" t="s">
        <v>405</v>
      </c>
      <c r="BS31" s="59">
        <v>12000</v>
      </c>
      <c r="BT31" s="59">
        <v>792</v>
      </c>
      <c r="BU31" s="59">
        <v>0</v>
      </c>
      <c r="BV31" s="59">
        <v>0</v>
      </c>
      <c r="BW31" s="59">
        <v>11208</v>
      </c>
      <c r="BX31" s="88">
        <v>37204</v>
      </c>
      <c r="BY31" s="87" t="str">
        <f>IF($A31="Fin","Nivel Fin no se presupuesta",IF($A31="Propósito","Nivel propósito no se presupuesta",IF($A31="Componente","Nivel componente no se presupuesta",IF(OR($A31="Actividad",$A31="Proyecto especial"),VLOOKUP(BX31,Catálogos!$A$46:$B$498,2,FALSE),""))))</f>
        <v>Pasajes terrestres nacionales para servidores públicos de mando en el desempeño de comisiones y funciones oficiales</v>
      </c>
      <c r="BZ31" s="59">
        <v>12000</v>
      </c>
      <c r="CA31" s="59">
        <v>2119.8000000000002</v>
      </c>
      <c r="CB31" s="59">
        <v>0</v>
      </c>
      <c r="CC31" s="59">
        <v>0</v>
      </c>
      <c r="CD31" s="59">
        <v>9880.2000000000007</v>
      </c>
      <c r="CE31" s="88"/>
      <c r="CF31" s="87"/>
      <c r="CG31" s="59"/>
      <c r="CH31" s="59"/>
      <c r="CI31" s="59"/>
      <c r="CJ31" s="59"/>
      <c r="CK31" s="59"/>
      <c r="CL31" s="88"/>
      <c r="CM31" s="87"/>
      <c r="CN31" s="59"/>
      <c r="CO31" s="59"/>
      <c r="CP31" s="59"/>
      <c r="CQ31" s="59"/>
      <c r="CR31" s="59"/>
    </row>
    <row r="32" spans="1:96" s="66" customFormat="1" ht="69" customHeight="1" x14ac:dyDescent="0.25">
      <c r="A32" s="63" t="str">
        <f t="shared" si="0"/>
        <v>Actividad</v>
      </c>
      <c r="B32" s="119"/>
      <c r="C32" s="119"/>
      <c r="D32" s="124"/>
      <c r="E32" s="124"/>
      <c r="F32" s="124"/>
      <c r="G32" s="124"/>
      <c r="H32" s="124"/>
      <c r="I32" s="124"/>
      <c r="J32" s="124"/>
      <c r="K32" s="124"/>
      <c r="L32" s="124"/>
      <c r="M32" s="124"/>
      <c r="N32" s="124"/>
      <c r="O32" s="124"/>
      <c r="P32" s="124"/>
      <c r="Q32" s="124"/>
      <c r="R32" s="119"/>
      <c r="S32" s="119"/>
      <c r="T32" s="125"/>
      <c r="U32" s="119"/>
      <c r="V32" s="119"/>
      <c r="W32" s="119"/>
      <c r="X32" s="124"/>
      <c r="Y32" s="124"/>
      <c r="Z32" s="119"/>
      <c r="AA32" s="119"/>
      <c r="AB32" s="119"/>
      <c r="AC32" s="127"/>
      <c r="AD32" s="127"/>
      <c r="AE32" s="141"/>
      <c r="AF32" s="119"/>
      <c r="AG32" s="124"/>
      <c r="AH32" s="135"/>
      <c r="AI32" s="135"/>
      <c r="AJ32" s="130" t="str">
        <f t="shared" ca="1" si="2"/>
        <v/>
      </c>
      <c r="AK32" s="125"/>
      <c r="AL32" s="130"/>
      <c r="AM32" s="124"/>
      <c r="AN32" s="135"/>
      <c r="AO32" s="135"/>
      <c r="AP32" s="130" t="str">
        <f t="shared" si="20"/>
        <v/>
      </c>
      <c r="AQ32" s="125" t="str">
        <f t="shared" si="21"/>
        <v/>
      </c>
      <c r="AR32" s="130" t="str">
        <f t="shared" si="22"/>
        <v/>
      </c>
      <c r="AS32" s="138"/>
      <c r="AT32" s="135"/>
      <c r="AU32" s="144"/>
      <c r="AV32" s="130" t="str">
        <f t="shared" si="23"/>
        <v/>
      </c>
      <c r="AW32" s="125" t="str">
        <f t="shared" si="24"/>
        <v/>
      </c>
      <c r="AX32" s="130" t="str">
        <f t="shared" si="25"/>
        <v/>
      </c>
      <c r="AY32" s="147"/>
      <c r="AZ32" s="135"/>
      <c r="BA32" s="150"/>
      <c r="BB32" s="130" t="str">
        <f t="shared" si="26"/>
        <v/>
      </c>
      <c r="BC32" s="125" t="str">
        <f t="shared" si="27"/>
        <v/>
      </c>
      <c r="BD32" s="130" t="str">
        <f t="shared" si="28"/>
        <v/>
      </c>
      <c r="BE32" s="153"/>
      <c r="BF32" s="135"/>
      <c r="BG32" s="150"/>
      <c r="BH32" s="130" t="str">
        <f t="shared" si="29"/>
        <v/>
      </c>
      <c r="BI32" s="125" t="str">
        <f t="shared" si="30"/>
        <v/>
      </c>
      <c r="BJ32" s="130" t="str">
        <f t="shared" si="31"/>
        <v/>
      </c>
      <c r="BK32" s="153"/>
      <c r="BL32" s="87" t="s">
        <v>793</v>
      </c>
      <c r="BM32" s="88">
        <v>37504</v>
      </c>
      <c r="BN32" s="87" t="str">
        <f>IF($A32="Fin","Nivel Fin no se presupuesta",IF($A32="Propósito","Nivel propósito no se presupuesta",IF($A32="Componente","Nivel componente no se presupuesta",IF(OR($A32="Actividad",$A32="Proyecto especial"),VLOOKUP(BM32,Catálogos!$A$46:$B$498,2,FALSE),""))))</f>
        <v>Viáticos nacionales para servidores públicos en el desempeño de funciones oficiales</v>
      </c>
      <c r="BO32" s="89">
        <v>264000</v>
      </c>
      <c r="BP32" s="80"/>
      <c r="BQ32" s="90">
        <v>37504</v>
      </c>
      <c r="BR32" s="87" t="s">
        <v>416</v>
      </c>
      <c r="BS32" s="59">
        <v>264000</v>
      </c>
      <c r="BT32" s="59">
        <v>31427.21</v>
      </c>
      <c r="BU32" s="59">
        <v>0</v>
      </c>
      <c r="BV32" s="59">
        <v>0</v>
      </c>
      <c r="BW32" s="59">
        <v>232572.79</v>
      </c>
      <c r="BX32" s="88">
        <v>37504</v>
      </c>
      <c r="BY32" s="87" t="str">
        <f>IF($A32="Fin","Nivel Fin no se presupuesta",IF($A32="Propósito","Nivel propósito no se presupuesta",IF($A32="Componente","Nivel componente no se presupuesta",IF(OR($A32="Actividad",$A32="Proyecto especial"),VLOOKUP(BX32,Catálogos!$A$46:$B$498,2,FALSE),""))))</f>
        <v>Viáticos nacionales para servidores públicos en el desempeño de funciones oficiales</v>
      </c>
      <c r="BZ32" s="59">
        <v>264000</v>
      </c>
      <c r="CA32" s="59">
        <v>43188.34</v>
      </c>
      <c r="CB32" s="59">
        <v>0</v>
      </c>
      <c r="CC32" s="59">
        <v>0</v>
      </c>
      <c r="CD32" s="59">
        <v>220811.66</v>
      </c>
      <c r="CE32" s="88"/>
      <c r="CF32" s="87"/>
      <c r="CG32" s="59"/>
      <c r="CH32" s="59"/>
      <c r="CI32" s="59"/>
      <c r="CJ32" s="59"/>
      <c r="CK32" s="59"/>
      <c r="CL32" s="88"/>
      <c r="CM32" s="87"/>
      <c r="CN32" s="59"/>
      <c r="CO32" s="59"/>
      <c r="CP32" s="59"/>
      <c r="CQ32" s="59"/>
      <c r="CR32" s="59"/>
    </row>
    <row r="33" spans="1:96" s="66" customFormat="1" ht="82.5" customHeight="1" x14ac:dyDescent="0.25">
      <c r="A33" s="63" t="str">
        <f t="shared" si="0"/>
        <v>Actividad</v>
      </c>
      <c r="B33" s="119"/>
      <c r="C33" s="119"/>
      <c r="D33" s="124"/>
      <c r="E33" s="124"/>
      <c r="F33" s="124"/>
      <c r="G33" s="124"/>
      <c r="H33" s="124"/>
      <c r="I33" s="124"/>
      <c r="J33" s="124"/>
      <c r="K33" s="124"/>
      <c r="L33" s="124"/>
      <c r="M33" s="124"/>
      <c r="N33" s="124"/>
      <c r="O33" s="124"/>
      <c r="P33" s="124"/>
      <c r="Q33" s="124"/>
      <c r="R33" s="119"/>
      <c r="S33" s="119"/>
      <c r="T33" s="125"/>
      <c r="U33" s="119"/>
      <c r="V33" s="119"/>
      <c r="W33" s="119"/>
      <c r="X33" s="124"/>
      <c r="Y33" s="124"/>
      <c r="Z33" s="119"/>
      <c r="AA33" s="119"/>
      <c r="AB33" s="119"/>
      <c r="AC33" s="127"/>
      <c r="AD33" s="127"/>
      <c r="AE33" s="141"/>
      <c r="AF33" s="119"/>
      <c r="AG33" s="124"/>
      <c r="AH33" s="135"/>
      <c r="AI33" s="135"/>
      <c r="AJ33" s="130" t="str">
        <f t="shared" ca="1" si="2"/>
        <v/>
      </c>
      <c r="AK33" s="125"/>
      <c r="AL33" s="130"/>
      <c r="AM33" s="124"/>
      <c r="AN33" s="135"/>
      <c r="AO33" s="135"/>
      <c r="AP33" s="130" t="str">
        <f t="shared" si="20"/>
        <v/>
      </c>
      <c r="AQ33" s="125" t="str">
        <f t="shared" si="21"/>
        <v/>
      </c>
      <c r="AR33" s="130" t="str">
        <f t="shared" si="22"/>
        <v/>
      </c>
      <c r="AS33" s="138"/>
      <c r="AT33" s="135"/>
      <c r="AU33" s="144"/>
      <c r="AV33" s="130" t="str">
        <f t="shared" si="23"/>
        <v/>
      </c>
      <c r="AW33" s="125" t="str">
        <f t="shared" si="24"/>
        <v/>
      </c>
      <c r="AX33" s="130" t="str">
        <f t="shared" si="25"/>
        <v/>
      </c>
      <c r="AY33" s="147"/>
      <c r="AZ33" s="135"/>
      <c r="BA33" s="150"/>
      <c r="BB33" s="130" t="str">
        <f t="shared" si="26"/>
        <v/>
      </c>
      <c r="BC33" s="125" t="str">
        <f t="shared" si="27"/>
        <v/>
      </c>
      <c r="BD33" s="130" t="str">
        <f t="shared" si="28"/>
        <v/>
      </c>
      <c r="BE33" s="153"/>
      <c r="BF33" s="135"/>
      <c r="BG33" s="150"/>
      <c r="BH33" s="130" t="str">
        <f t="shared" si="29"/>
        <v/>
      </c>
      <c r="BI33" s="125" t="str">
        <f t="shared" si="30"/>
        <v/>
      </c>
      <c r="BJ33" s="130" t="str">
        <f t="shared" si="31"/>
        <v/>
      </c>
      <c r="BK33" s="153"/>
      <c r="BL33" s="87" t="s">
        <v>794</v>
      </c>
      <c r="BM33" s="88">
        <v>33602</v>
      </c>
      <c r="BN33" s="87" t="str">
        <f>IF($A33="Fin","Nivel Fin no se presupuesta",IF($A33="Propósito","Nivel propósito no se presupuesta",IF($A33="Componente","Nivel componente no se presupuesta",IF(OR($A33="Actividad",$A33="Proyecto especial"),VLOOKUP(BM33,Catálogos!$A$46:$B$498,2,FALSE),""))))</f>
        <v>Otros servicios comerciales</v>
      </c>
      <c r="BO33" s="89">
        <v>216000</v>
      </c>
      <c r="BP33" s="80"/>
      <c r="BQ33" s="90">
        <v>33602</v>
      </c>
      <c r="BR33" s="87" t="s">
        <v>364</v>
      </c>
      <c r="BS33" s="59">
        <v>216000</v>
      </c>
      <c r="BT33" s="59">
        <v>5104</v>
      </c>
      <c r="BU33" s="59">
        <v>0</v>
      </c>
      <c r="BV33" s="59">
        <v>0</v>
      </c>
      <c r="BW33" s="59">
        <v>210896</v>
      </c>
      <c r="BX33" s="88">
        <v>33602</v>
      </c>
      <c r="BY33" s="87" t="str">
        <f>IF($A33="Fin","Nivel Fin no se presupuesta",IF($A33="Propósito","Nivel propósito no se presupuesta",IF($A33="Componente","Nivel componente no se presupuesta",IF(OR($A33="Actividad",$A33="Proyecto especial"),VLOOKUP(BX33,Catálogos!$A$46:$B$498,2,FALSE),""))))</f>
        <v>Otros servicios comerciales</v>
      </c>
      <c r="BZ33" s="59">
        <v>216000</v>
      </c>
      <c r="CA33" s="59">
        <v>31904</v>
      </c>
      <c r="CB33" s="59">
        <v>0</v>
      </c>
      <c r="CC33" s="59">
        <v>0</v>
      </c>
      <c r="CD33" s="59">
        <v>184096</v>
      </c>
      <c r="CE33" s="88"/>
      <c r="CF33" s="87"/>
      <c r="CG33" s="59"/>
      <c r="CH33" s="59"/>
      <c r="CI33" s="59"/>
      <c r="CJ33" s="59"/>
      <c r="CK33" s="59"/>
      <c r="CL33" s="88"/>
      <c r="CM33" s="87"/>
      <c r="CN33" s="59"/>
      <c r="CO33" s="59"/>
      <c r="CP33" s="59"/>
      <c r="CQ33" s="59"/>
      <c r="CR33" s="59"/>
    </row>
    <row r="34" spans="1:96" s="66" customFormat="1" ht="27" customHeight="1" x14ac:dyDescent="0.25">
      <c r="A34" s="63" t="str">
        <f t="shared" si="0"/>
        <v>Actividad</v>
      </c>
      <c r="B34" s="120"/>
      <c r="C34" s="120"/>
      <c r="D34" s="122"/>
      <c r="E34" s="122"/>
      <c r="F34" s="122"/>
      <c r="G34" s="122"/>
      <c r="H34" s="122"/>
      <c r="I34" s="122"/>
      <c r="J34" s="122"/>
      <c r="K34" s="122"/>
      <c r="L34" s="122"/>
      <c r="M34" s="122"/>
      <c r="N34" s="122"/>
      <c r="O34" s="122"/>
      <c r="P34" s="122"/>
      <c r="Q34" s="122"/>
      <c r="R34" s="120"/>
      <c r="S34" s="120"/>
      <c r="T34" s="125"/>
      <c r="U34" s="120"/>
      <c r="V34" s="120"/>
      <c r="W34" s="120"/>
      <c r="X34" s="122"/>
      <c r="Y34" s="122"/>
      <c r="Z34" s="120"/>
      <c r="AA34" s="120"/>
      <c r="AB34" s="120"/>
      <c r="AC34" s="128"/>
      <c r="AD34" s="128"/>
      <c r="AE34" s="142"/>
      <c r="AF34" s="120"/>
      <c r="AG34" s="122"/>
      <c r="AH34" s="136"/>
      <c r="AI34" s="136"/>
      <c r="AJ34" s="131" t="str">
        <f t="shared" ca="1" si="2"/>
        <v/>
      </c>
      <c r="AK34" s="133"/>
      <c r="AL34" s="131"/>
      <c r="AM34" s="122"/>
      <c r="AN34" s="136"/>
      <c r="AO34" s="136"/>
      <c r="AP34" s="131" t="str">
        <f t="shared" si="20"/>
        <v/>
      </c>
      <c r="AQ34" s="133" t="str">
        <f t="shared" si="21"/>
        <v/>
      </c>
      <c r="AR34" s="131" t="str">
        <f t="shared" si="22"/>
        <v/>
      </c>
      <c r="AS34" s="139"/>
      <c r="AT34" s="136"/>
      <c r="AU34" s="145"/>
      <c r="AV34" s="131" t="str">
        <f t="shared" si="23"/>
        <v/>
      </c>
      <c r="AW34" s="133" t="str">
        <f t="shared" si="24"/>
        <v/>
      </c>
      <c r="AX34" s="131" t="str">
        <f t="shared" si="25"/>
        <v/>
      </c>
      <c r="AY34" s="148"/>
      <c r="AZ34" s="136"/>
      <c r="BA34" s="151"/>
      <c r="BB34" s="131" t="str">
        <f t="shared" si="26"/>
        <v/>
      </c>
      <c r="BC34" s="133" t="str">
        <f t="shared" si="27"/>
        <v/>
      </c>
      <c r="BD34" s="131" t="str">
        <f t="shared" si="28"/>
        <v/>
      </c>
      <c r="BE34" s="154"/>
      <c r="BF34" s="136"/>
      <c r="BG34" s="151"/>
      <c r="BH34" s="131" t="str">
        <f t="shared" si="29"/>
        <v/>
      </c>
      <c r="BI34" s="133" t="str">
        <f t="shared" si="30"/>
        <v/>
      </c>
      <c r="BJ34" s="131" t="str">
        <f t="shared" si="31"/>
        <v/>
      </c>
      <c r="BK34" s="154"/>
      <c r="BL34" s="87" t="s">
        <v>795</v>
      </c>
      <c r="BM34" s="88">
        <v>21501</v>
      </c>
      <c r="BN34" s="87" t="str">
        <f>IF($A34="Fin","Nivel Fin no se presupuesta",IF($A34="Propósito","Nivel propósito no se presupuesta",IF($A34="Componente","Nivel componente no se presupuesta",IF(OR($A34="Actividad",$A34="Proyecto especial"),VLOOKUP(BM34,Catálogos!$A$46:$B$498,2,FALSE),""))))</f>
        <v>Material de apoyo informativo</v>
      </c>
      <c r="BO34" s="89">
        <v>150000</v>
      </c>
      <c r="BP34" s="80"/>
      <c r="BQ34" s="90">
        <v>21501</v>
      </c>
      <c r="BR34" s="87" t="s">
        <v>258</v>
      </c>
      <c r="BS34" s="59">
        <v>150000</v>
      </c>
      <c r="BT34" s="59">
        <v>9192.4</v>
      </c>
      <c r="BU34" s="59">
        <v>118654.39999999999</v>
      </c>
      <c r="BV34" s="59">
        <v>3270</v>
      </c>
      <c r="BW34" s="59">
        <v>18883.200000000012</v>
      </c>
      <c r="BX34" s="88">
        <v>21501</v>
      </c>
      <c r="BY34" s="87" t="str">
        <f>IF($A34="Fin","Nivel Fin no se presupuesta",IF($A34="Propósito","Nivel propósito no se presupuesta",IF($A34="Componente","Nivel componente no se presupuesta",IF(OR($A34="Actividad",$A34="Proyecto especial"),VLOOKUP(BX34,Catálogos!$A$46:$B$498,2,FALSE),""))))</f>
        <v>Material de apoyo informativo</v>
      </c>
      <c r="BZ34" s="59">
        <v>150000</v>
      </c>
      <c r="CA34" s="59">
        <v>51223.4</v>
      </c>
      <c r="CB34" s="59">
        <v>76623.399999999994</v>
      </c>
      <c r="CC34" s="59">
        <v>0</v>
      </c>
      <c r="CD34" s="59">
        <v>22153.200000000012</v>
      </c>
      <c r="CE34" s="88"/>
      <c r="CF34" s="87"/>
      <c r="CG34" s="59"/>
      <c r="CH34" s="59"/>
      <c r="CI34" s="59"/>
      <c r="CJ34" s="59"/>
      <c r="CK34" s="59"/>
      <c r="CL34" s="88"/>
      <c r="CM34" s="87"/>
      <c r="CN34" s="59"/>
      <c r="CO34" s="59"/>
      <c r="CP34" s="59"/>
      <c r="CQ34" s="59"/>
      <c r="CR34" s="59"/>
    </row>
    <row r="35" spans="1:96" s="66" customFormat="1" ht="43.5" customHeight="1" x14ac:dyDescent="0.25">
      <c r="A35" s="63" t="str">
        <f t="shared" si="0"/>
        <v>Actividad</v>
      </c>
      <c r="B35" s="98" t="s">
        <v>802</v>
      </c>
      <c r="C35" s="98" t="s">
        <v>99</v>
      </c>
      <c r="D35" s="85" t="s">
        <v>725</v>
      </c>
      <c r="E35" s="85" t="s">
        <v>726</v>
      </c>
      <c r="F35" s="85" t="s">
        <v>727</v>
      </c>
      <c r="G35" s="85" t="s">
        <v>728</v>
      </c>
      <c r="H35" s="85" t="s">
        <v>729</v>
      </c>
      <c r="I35" s="85"/>
      <c r="J35" s="85"/>
      <c r="K35" s="85"/>
      <c r="L35" s="85"/>
      <c r="M35" s="85"/>
      <c r="N35" s="85"/>
      <c r="O35" s="85"/>
      <c r="P35" s="85"/>
      <c r="Q35" s="85"/>
      <c r="R35" s="98" t="s">
        <v>44</v>
      </c>
      <c r="S35" s="93" t="s">
        <v>104</v>
      </c>
      <c r="T35" s="96" t="str">
        <f t="shared" si="17"/>
        <v>→</v>
      </c>
      <c r="U35" s="94" t="s">
        <v>742</v>
      </c>
      <c r="V35" s="98" t="s">
        <v>47</v>
      </c>
      <c r="W35" s="98" t="s">
        <v>50</v>
      </c>
      <c r="X35" s="85" t="s">
        <v>762</v>
      </c>
      <c r="Y35" s="85" t="s">
        <v>763</v>
      </c>
      <c r="Z35" s="98" t="s">
        <v>54</v>
      </c>
      <c r="AA35" s="98" t="s">
        <v>55</v>
      </c>
      <c r="AB35" s="98" t="s">
        <v>57</v>
      </c>
      <c r="AC35" s="100">
        <v>43101</v>
      </c>
      <c r="AD35" s="100">
        <v>43465</v>
      </c>
      <c r="AE35" s="99" t="s">
        <v>772</v>
      </c>
      <c r="AF35" s="98">
        <v>2018</v>
      </c>
      <c r="AG35" s="85" t="s">
        <v>773</v>
      </c>
      <c r="AH35" s="86">
        <v>3</v>
      </c>
      <c r="AI35" s="86"/>
      <c r="AJ35" s="55" t="str">
        <f t="shared" ca="1" si="2"/>
        <v/>
      </c>
      <c r="AK35" s="56" t="str">
        <f t="shared" ca="1" si="18"/>
        <v>Ingresar meta alcanzada</v>
      </c>
      <c r="AL35" s="55" t="str">
        <f t="shared" si="19"/>
        <v/>
      </c>
      <c r="AM35" s="85"/>
      <c r="AN35" s="86"/>
      <c r="AO35" s="86"/>
      <c r="AP35" s="55" t="str">
        <f t="shared" ca="1" si="20"/>
        <v>No aplica</v>
      </c>
      <c r="AQ35" s="56" t="str">
        <f t="shared" ca="1" si="21"/>
        <v>No aplica</v>
      </c>
      <c r="AR35" s="55" t="str">
        <f t="shared" ca="1" si="22"/>
        <v>No aplica</v>
      </c>
      <c r="AS35" s="87"/>
      <c r="AT35" s="86"/>
      <c r="AU35" s="92"/>
      <c r="AV35" s="55" t="str">
        <f t="shared" ca="1" si="23"/>
        <v>No aplica</v>
      </c>
      <c r="AW35" s="56" t="str">
        <f t="shared" ca="1" si="24"/>
        <v>No aplica</v>
      </c>
      <c r="AX35" s="55" t="str">
        <f t="shared" ca="1" si="25"/>
        <v>No aplica</v>
      </c>
      <c r="AY35" s="91"/>
      <c r="AZ35" s="86"/>
      <c r="BA35" s="86"/>
      <c r="BB35" s="55" t="str">
        <f t="shared" ca="1" si="26"/>
        <v>No aplica</v>
      </c>
      <c r="BC35" s="56" t="str">
        <f t="shared" ca="1" si="27"/>
        <v>No aplica</v>
      </c>
      <c r="BD35" s="55" t="str">
        <f t="shared" ca="1" si="28"/>
        <v>No aplica</v>
      </c>
      <c r="BE35" s="87"/>
      <c r="BF35" s="86"/>
      <c r="BG35" s="86"/>
      <c r="BH35" s="55" t="str">
        <f t="shared" ca="1" si="29"/>
        <v>No aplica</v>
      </c>
      <c r="BI35" s="56" t="str">
        <f t="shared" ca="1" si="30"/>
        <v>No aplica</v>
      </c>
      <c r="BJ35" s="55" t="str">
        <f t="shared" ca="1" si="31"/>
        <v>No aplica</v>
      </c>
      <c r="BK35" s="87"/>
      <c r="BL35" s="155" t="s">
        <v>796</v>
      </c>
      <c r="BM35" s="156"/>
      <c r="BN35" s="156"/>
      <c r="BO35" s="157"/>
      <c r="BP35" s="83"/>
      <c r="BQ35" s="155" t="s">
        <v>796</v>
      </c>
      <c r="BR35" s="156"/>
      <c r="BS35" s="156"/>
      <c r="BT35" s="156"/>
      <c r="BU35" s="156"/>
      <c r="BV35" s="156"/>
      <c r="BW35" s="157"/>
      <c r="BX35" s="155" t="s">
        <v>796</v>
      </c>
      <c r="BY35" s="156"/>
      <c r="BZ35" s="156"/>
      <c r="CA35" s="156"/>
      <c r="CB35" s="156"/>
      <c r="CC35" s="156"/>
      <c r="CD35" s="157"/>
      <c r="CE35" s="155" t="s">
        <v>796</v>
      </c>
      <c r="CF35" s="156"/>
      <c r="CG35" s="156"/>
      <c r="CH35" s="156"/>
      <c r="CI35" s="156"/>
      <c r="CJ35" s="156"/>
      <c r="CK35" s="157"/>
      <c r="CL35" s="155" t="s">
        <v>796</v>
      </c>
      <c r="CM35" s="156"/>
      <c r="CN35" s="156"/>
      <c r="CO35" s="156"/>
      <c r="CP35" s="156"/>
      <c r="CQ35" s="156"/>
      <c r="CR35" s="157"/>
    </row>
    <row r="36" spans="1:96" s="66" customFormat="1" ht="120.75" customHeight="1" x14ac:dyDescent="0.25">
      <c r="A36" s="63" t="str">
        <f t="shared" si="0"/>
        <v>Actividad</v>
      </c>
      <c r="B36" s="98" t="s">
        <v>803</v>
      </c>
      <c r="C36" s="98" t="s">
        <v>99</v>
      </c>
      <c r="D36" s="85" t="s">
        <v>730</v>
      </c>
      <c r="E36" s="85" t="s">
        <v>731</v>
      </c>
      <c r="F36" s="85" t="s">
        <v>732</v>
      </c>
      <c r="G36" s="85" t="s">
        <v>733</v>
      </c>
      <c r="H36" s="85" t="s">
        <v>734</v>
      </c>
      <c r="I36" s="85" t="s">
        <v>735</v>
      </c>
      <c r="J36" s="85"/>
      <c r="K36" s="85"/>
      <c r="L36" s="85"/>
      <c r="M36" s="85"/>
      <c r="N36" s="85"/>
      <c r="O36" s="85"/>
      <c r="P36" s="85"/>
      <c r="Q36" s="85"/>
      <c r="R36" s="98" t="s">
        <v>44</v>
      </c>
      <c r="S36" s="93" t="s">
        <v>105</v>
      </c>
      <c r="T36" s="96" t="str">
        <f t="shared" si="17"/>
        <v/>
      </c>
      <c r="U36" s="94"/>
      <c r="V36" s="98" t="s">
        <v>47</v>
      </c>
      <c r="W36" s="98" t="s">
        <v>50</v>
      </c>
      <c r="X36" s="85" t="s">
        <v>764</v>
      </c>
      <c r="Y36" s="85" t="s">
        <v>765</v>
      </c>
      <c r="Z36" s="98" t="s">
        <v>53</v>
      </c>
      <c r="AA36" s="98" t="s">
        <v>55</v>
      </c>
      <c r="AB36" s="98" t="s">
        <v>57</v>
      </c>
      <c r="AC36" s="100">
        <v>43101</v>
      </c>
      <c r="AD36" s="100">
        <v>43465</v>
      </c>
      <c r="AE36" s="99">
        <v>100</v>
      </c>
      <c r="AF36" s="98">
        <v>2016</v>
      </c>
      <c r="AG36" s="85" t="s">
        <v>767</v>
      </c>
      <c r="AH36" s="86">
        <v>100</v>
      </c>
      <c r="AI36" s="86"/>
      <c r="AJ36" s="55" t="str">
        <f t="shared" ca="1" si="2"/>
        <v/>
      </c>
      <c r="AK36" s="56" t="str">
        <f t="shared" ca="1" si="18"/>
        <v>Ingresar meta alcanzada</v>
      </c>
      <c r="AL36" s="55" t="str">
        <f t="shared" si="19"/>
        <v/>
      </c>
      <c r="AM36" s="85"/>
      <c r="AN36" s="86"/>
      <c r="AO36" s="86"/>
      <c r="AP36" s="55" t="str">
        <f t="shared" ca="1" si="20"/>
        <v>No aplica</v>
      </c>
      <c r="AQ36" s="56" t="str">
        <f t="shared" ca="1" si="21"/>
        <v>No aplica</v>
      </c>
      <c r="AR36" s="55" t="str">
        <f t="shared" ca="1" si="22"/>
        <v>No aplica</v>
      </c>
      <c r="AS36" s="87"/>
      <c r="AT36" s="86"/>
      <c r="AU36" s="92"/>
      <c r="AV36" s="55" t="str">
        <f t="shared" ca="1" si="23"/>
        <v>No aplica</v>
      </c>
      <c r="AW36" s="56" t="str">
        <f t="shared" ca="1" si="24"/>
        <v>No aplica</v>
      </c>
      <c r="AX36" s="55" t="str">
        <f t="shared" ca="1" si="25"/>
        <v>No aplica</v>
      </c>
      <c r="AY36" s="91"/>
      <c r="AZ36" s="86"/>
      <c r="BA36" s="86"/>
      <c r="BB36" s="55" t="str">
        <f t="shared" ca="1" si="26"/>
        <v>No aplica</v>
      </c>
      <c r="BC36" s="56" t="str">
        <f t="shared" ca="1" si="27"/>
        <v>No aplica</v>
      </c>
      <c r="BD36" s="55" t="str">
        <f t="shared" ca="1" si="28"/>
        <v>No aplica</v>
      </c>
      <c r="BE36" s="87"/>
      <c r="BF36" s="86"/>
      <c r="BG36" s="86"/>
      <c r="BH36" s="55" t="str">
        <f t="shared" ca="1" si="29"/>
        <v>No aplica</v>
      </c>
      <c r="BI36" s="56" t="str">
        <f t="shared" ca="1" si="30"/>
        <v>No aplica</v>
      </c>
      <c r="BJ36" s="55" t="str">
        <f t="shared" ca="1" si="31"/>
        <v>No aplica</v>
      </c>
      <c r="BK36" s="87"/>
      <c r="BL36" s="155" t="s">
        <v>796</v>
      </c>
      <c r="BM36" s="156"/>
      <c r="BN36" s="156"/>
      <c r="BO36" s="157"/>
      <c r="BP36" s="83"/>
      <c r="BQ36" s="155" t="s">
        <v>796</v>
      </c>
      <c r="BR36" s="156"/>
      <c r="BS36" s="156"/>
      <c r="BT36" s="156"/>
      <c r="BU36" s="156"/>
      <c r="BV36" s="156"/>
      <c r="BW36" s="157"/>
      <c r="BX36" s="155" t="s">
        <v>796</v>
      </c>
      <c r="BY36" s="156"/>
      <c r="BZ36" s="156"/>
      <c r="CA36" s="156"/>
      <c r="CB36" s="156"/>
      <c r="CC36" s="156"/>
      <c r="CD36" s="157"/>
      <c r="CE36" s="155" t="s">
        <v>796</v>
      </c>
      <c r="CF36" s="156"/>
      <c r="CG36" s="156"/>
      <c r="CH36" s="156"/>
      <c r="CI36" s="156"/>
      <c r="CJ36" s="156"/>
      <c r="CK36" s="157"/>
      <c r="CL36" s="155" t="s">
        <v>796</v>
      </c>
      <c r="CM36" s="156"/>
      <c r="CN36" s="156"/>
      <c r="CO36" s="156"/>
      <c r="CP36" s="156"/>
      <c r="CQ36" s="156"/>
      <c r="CR36" s="157"/>
    </row>
    <row r="37" spans="1:96" s="66" customFormat="1" ht="76.5" x14ac:dyDescent="0.25">
      <c r="A37" s="63" t="str">
        <f t="shared" si="0"/>
        <v>Actividad</v>
      </c>
      <c r="B37" s="98" t="s">
        <v>804</v>
      </c>
      <c r="C37" s="98" t="s">
        <v>99</v>
      </c>
      <c r="D37" s="85" t="s">
        <v>736</v>
      </c>
      <c r="E37" s="85" t="s">
        <v>737</v>
      </c>
      <c r="F37" s="85" t="s">
        <v>738</v>
      </c>
      <c r="G37" s="85" t="s">
        <v>739</v>
      </c>
      <c r="H37" s="85" t="s">
        <v>740</v>
      </c>
      <c r="I37" s="85" t="s">
        <v>741</v>
      </c>
      <c r="J37" s="85"/>
      <c r="K37" s="85"/>
      <c r="L37" s="85"/>
      <c r="M37" s="85"/>
      <c r="N37" s="85"/>
      <c r="O37" s="85"/>
      <c r="P37" s="85"/>
      <c r="Q37" s="85"/>
      <c r="R37" s="98" t="s">
        <v>44</v>
      </c>
      <c r="S37" s="93" t="s">
        <v>105</v>
      </c>
      <c r="T37" s="97" t="str">
        <f t="shared" si="17"/>
        <v/>
      </c>
      <c r="U37" s="94"/>
      <c r="V37" s="98" t="s">
        <v>47</v>
      </c>
      <c r="W37" s="98" t="s">
        <v>50</v>
      </c>
      <c r="X37" s="85" t="s">
        <v>750</v>
      </c>
      <c r="Y37" s="85" t="s">
        <v>766</v>
      </c>
      <c r="Z37" s="98" t="s">
        <v>53</v>
      </c>
      <c r="AA37" s="98" t="s">
        <v>55</v>
      </c>
      <c r="AB37" s="98" t="s">
        <v>57</v>
      </c>
      <c r="AC37" s="100">
        <v>43374</v>
      </c>
      <c r="AD37" s="100">
        <v>43465</v>
      </c>
      <c r="AE37" s="99">
        <v>100</v>
      </c>
      <c r="AF37" s="98">
        <v>2016</v>
      </c>
      <c r="AG37" s="85" t="s">
        <v>774</v>
      </c>
      <c r="AH37" s="86">
        <v>100</v>
      </c>
      <c r="AI37" s="86"/>
      <c r="AJ37" s="55" t="str">
        <f t="shared" ca="1" si="2"/>
        <v/>
      </c>
      <c r="AK37" s="56" t="str">
        <f t="shared" ca="1" si="18"/>
        <v>Ingresar meta alcanzada</v>
      </c>
      <c r="AL37" s="55" t="str">
        <f t="shared" si="19"/>
        <v/>
      </c>
      <c r="AM37" s="85"/>
      <c r="AN37" s="86"/>
      <c r="AO37" s="86"/>
      <c r="AP37" s="55" t="str">
        <f t="shared" ca="1" si="20"/>
        <v>No aplica</v>
      </c>
      <c r="AQ37" s="56" t="str">
        <f t="shared" ca="1" si="21"/>
        <v>No aplica</v>
      </c>
      <c r="AR37" s="55" t="str">
        <f t="shared" ca="1" si="22"/>
        <v>No aplica</v>
      </c>
      <c r="AS37" s="87"/>
      <c r="AT37" s="86"/>
      <c r="AU37" s="92"/>
      <c r="AV37" s="55" t="str">
        <f t="shared" ca="1" si="23"/>
        <v>No aplica</v>
      </c>
      <c r="AW37" s="56" t="str">
        <f t="shared" ca="1" si="24"/>
        <v>No aplica</v>
      </c>
      <c r="AX37" s="55" t="str">
        <f t="shared" ca="1" si="25"/>
        <v>No aplica</v>
      </c>
      <c r="AY37" s="91"/>
      <c r="AZ37" s="86"/>
      <c r="BA37" s="86"/>
      <c r="BB37" s="55" t="str">
        <f t="shared" ca="1" si="26"/>
        <v>No aplica</v>
      </c>
      <c r="BC37" s="56" t="str">
        <f t="shared" ca="1" si="27"/>
        <v>No aplica</v>
      </c>
      <c r="BD37" s="55" t="str">
        <f t="shared" ca="1" si="28"/>
        <v>No aplica</v>
      </c>
      <c r="BE37" s="87"/>
      <c r="BF37" s="86"/>
      <c r="BG37" s="86"/>
      <c r="BH37" s="55" t="str">
        <f t="shared" ca="1" si="29"/>
        <v>No aplica</v>
      </c>
      <c r="BI37" s="56" t="str">
        <f t="shared" ca="1" si="30"/>
        <v>No aplica</v>
      </c>
      <c r="BJ37" s="55" t="str">
        <f t="shared" ca="1" si="31"/>
        <v>No aplica</v>
      </c>
      <c r="BK37" s="87"/>
      <c r="BL37" s="155" t="s">
        <v>796</v>
      </c>
      <c r="BM37" s="156"/>
      <c r="BN37" s="156"/>
      <c r="BO37" s="157"/>
      <c r="BP37" s="84"/>
      <c r="BQ37" s="155" t="s">
        <v>796</v>
      </c>
      <c r="BR37" s="156"/>
      <c r="BS37" s="156"/>
      <c r="BT37" s="156"/>
      <c r="BU37" s="156"/>
      <c r="BV37" s="156"/>
      <c r="BW37" s="157"/>
      <c r="BX37" s="155" t="s">
        <v>796</v>
      </c>
      <c r="BY37" s="156"/>
      <c r="BZ37" s="156"/>
      <c r="CA37" s="156"/>
      <c r="CB37" s="156"/>
      <c r="CC37" s="156"/>
      <c r="CD37" s="157"/>
      <c r="CE37" s="155" t="s">
        <v>796</v>
      </c>
      <c r="CF37" s="156"/>
      <c r="CG37" s="156"/>
      <c r="CH37" s="156"/>
      <c r="CI37" s="156"/>
      <c r="CJ37" s="156"/>
      <c r="CK37" s="157"/>
      <c r="CL37" s="155" t="s">
        <v>796</v>
      </c>
      <c r="CM37" s="156"/>
      <c r="CN37" s="156"/>
      <c r="CO37" s="156"/>
      <c r="CP37" s="156"/>
      <c r="CQ37" s="156"/>
      <c r="CR37" s="157"/>
    </row>
  </sheetData>
  <sheetProtection algorithmName="SHA-512" hashValue="f8OzpJo4FMedQ/xQ1xBseUaKjFQplLJOyhdVydNTkunGxjeaz0wjCrHVmnMP3qaS6+m/z6iNxVEp425003oWrA==" saltValue="4RCBk4yZXuKgrTLQwleIzw==" spinCount="100000" sheet="1" objects="1" scenarios="1"/>
  <mergeCells count="306">
    <mergeCell ref="CL36:CR36"/>
    <mergeCell ref="CL37:CR37"/>
    <mergeCell ref="BX36:CD36"/>
    <mergeCell ref="BX37:CD37"/>
    <mergeCell ref="CE35:CK35"/>
    <mergeCell ref="CE36:CK36"/>
    <mergeCell ref="CE37:CK37"/>
    <mergeCell ref="BL36:BO36"/>
    <mergeCell ref="BL37:BO37"/>
    <mergeCell ref="BQ37:BW37"/>
    <mergeCell ref="BQ36:BW36"/>
    <mergeCell ref="BQ35:BW35"/>
    <mergeCell ref="CL13:CR14"/>
    <mergeCell ref="CL15:CR15"/>
    <mergeCell ref="CL16:CR16"/>
    <mergeCell ref="CL17:CR17"/>
    <mergeCell ref="BL35:BO35"/>
    <mergeCell ref="BX35:CD35"/>
    <mergeCell ref="CL35:CR35"/>
    <mergeCell ref="BX13:CD14"/>
    <mergeCell ref="BX15:CD15"/>
    <mergeCell ref="BX16:CD16"/>
    <mergeCell ref="BX17:CD17"/>
    <mergeCell ref="CE13:CK14"/>
    <mergeCell ref="CE15:CK15"/>
    <mergeCell ref="CE16:CK16"/>
    <mergeCell ref="CE17:CK17"/>
    <mergeCell ref="BQ13:BW14"/>
    <mergeCell ref="BO21:BO22"/>
    <mergeCell ref="BN21:BN22"/>
    <mergeCell ref="BM21:BM22"/>
    <mergeCell ref="BQ17:BW17"/>
    <mergeCell ref="BQ16:BW16"/>
    <mergeCell ref="BQ15:BW15"/>
    <mergeCell ref="BL13:BO14"/>
    <mergeCell ref="BL15:BO15"/>
    <mergeCell ref="BL16:BO16"/>
    <mergeCell ref="BL17:BO17"/>
    <mergeCell ref="BL21:BL22"/>
    <mergeCell ref="BL27:BO27"/>
    <mergeCell ref="BI20:BI22"/>
    <mergeCell ref="BJ20:BJ22"/>
    <mergeCell ref="BK20:BK22"/>
    <mergeCell ref="BF23:BF27"/>
    <mergeCell ref="BG23:BG27"/>
    <mergeCell ref="BH23:BH27"/>
    <mergeCell ref="BI23:BI27"/>
    <mergeCell ref="BJ23:BJ27"/>
    <mergeCell ref="BK23:BK27"/>
    <mergeCell ref="BJ28:BJ34"/>
    <mergeCell ref="BK28:BK34"/>
    <mergeCell ref="AZ23:AZ27"/>
    <mergeCell ref="BA23:BA27"/>
    <mergeCell ref="BB23:BB27"/>
    <mergeCell ref="BC23:BC27"/>
    <mergeCell ref="BD23:BD27"/>
    <mergeCell ref="BE23:BE27"/>
    <mergeCell ref="BD28:BD34"/>
    <mergeCell ref="BE28:BE34"/>
    <mergeCell ref="BF28:BF34"/>
    <mergeCell ref="BG28:BG34"/>
    <mergeCell ref="BH28:BH34"/>
    <mergeCell ref="AZ20:AZ22"/>
    <mergeCell ref="BA20:BA22"/>
    <mergeCell ref="BB20:BB22"/>
    <mergeCell ref="BC20:BC22"/>
    <mergeCell ref="AZ28:AZ34"/>
    <mergeCell ref="BA28:BA34"/>
    <mergeCell ref="BB28:BB34"/>
    <mergeCell ref="BC28:BC34"/>
    <mergeCell ref="BI28:BI34"/>
    <mergeCell ref="BF20:BF22"/>
    <mergeCell ref="BG20:BG22"/>
    <mergeCell ref="BH20:BH22"/>
    <mergeCell ref="BD20:BD22"/>
    <mergeCell ref="BE20:BE22"/>
    <mergeCell ref="AT28:AT34"/>
    <mergeCell ref="AU28:AU34"/>
    <mergeCell ref="AV28:AV34"/>
    <mergeCell ref="AW28:AW34"/>
    <mergeCell ref="AX28:AX34"/>
    <mergeCell ref="AY20:AY22"/>
    <mergeCell ref="AT23:AT27"/>
    <mergeCell ref="AU23:AU27"/>
    <mergeCell ref="AV23:AV27"/>
    <mergeCell ref="AW23:AW27"/>
    <mergeCell ref="AX23:AX27"/>
    <mergeCell ref="AY23:AY27"/>
    <mergeCell ref="AT20:AT22"/>
    <mergeCell ref="AU20:AU22"/>
    <mergeCell ref="AV20:AV22"/>
    <mergeCell ref="AW20:AW22"/>
    <mergeCell ref="AX20:AX22"/>
    <mergeCell ref="AY28:AY34"/>
    <mergeCell ref="AO28:AO34"/>
    <mergeCell ref="AP28:AP34"/>
    <mergeCell ref="AQ28:AQ34"/>
    <mergeCell ref="AR28:AR34"/>
    <mergeCell ref="AS28:AS34"/>
    <mergeCell ref="AO23:AO27"/>
    <mergeCell ref="AP23:AP27"/>
    <mergeCell ref="AQ23:AQ27"/>
    <mergeCell ref="AR23:AR27"/>
    <mergeCell ref="AS23:AS27"/>
    <mergeCell ref="AO20:AO22"/>
    <mergeCell ref="AP20:AP22"/>
    <mergeCell ref="AQ20:AQ22"/>
    <mergeCell ref="AR20:AR22"/>
    <mergeCell ref="AS20:AS22"/>
    <mergeCell ref="AE28:AE34"/>
    <mergeCell ref="AE23:AE27"/>
    <mergeCell ref="AE20:AE22"/>
    <mergeCell ref="AL23:AL27"/>
    <mergeCell ref="AN20:AN22"/>
    <mergeCell ref="AN23:AN27"/>
    <mergeCell ref="AN28:AN34"/>
    <mergeCell ref="AI28:AI34"/>
    <mergeCell ref="AI23:AI27"/>
    <mergeCell ref="AI20:AI22"/>
    <mergeCell ref="AF28:AF34"/>
    <mergeCell ref="AG28:AG34"/>
    <mergeCell ref="AH28:AH34"/>
    <mergeCell ref="AH23:AH27"/>
    <mergeCell ref="AG23:AG27"/>
    <mergeCell ref="AF23:AF27"/>
    <mergeCell ref="AH20:AH22"/>
    <mergeCell ref="AG20:AG22"/>
    <mergeCell ref="AF20:AF22"/>
    <mergeCell ref="AD20:AD22"/>
    <mergeCell ref="AD23:AD27"/>
    <mergeCell ref="AD28:AD34"/>
    <mergeCell ref="AM28:AM34"/>
    <mergeCell ref="AM23:AM27"/>
    <mergeCell ref="AM20:AM22"/>
    <mergeCell ref="AL28:AL34"/>
    <mergeCell ref="AL20:AL22"/>
    <mergeCell ref="AK28:AK34"/>
    <mergeCell ref="AK23:AK27"/>
    <mergeCell ref="AK20:AK22"/>
    <mergeCell ref="AJ20:AJ22"/>
    <mergeCell ref="AJ23:AJ27"/>
    <mergeCell ref="AJ28:AJ34"/>
    <mergeCell ref="AB20:AB22"/>
    <mergeCell ref="AB23:AB27"/>
    <mergeCell ref="AB28:AB34"/>
    <mergeCell ref="AC20:AC22"/>
    <mergeCell ref="AC23:AC27"/>
    <mergeCell ref="AC28:AC34"/>
    <mergeCell ref="Z20:Z22"/>
    <mergeCell ref="Z23:Z27"/>
    <mergeCell ref="Z28:Z34"/>
    <mergeCell ref="AA20:AA22"/>
    <mergeCell ref="AA23:AA27"/>
    <mergeCell ref="AA28:AA34"/>
    <mergeCell ref="Y20:Y22"/>
    <mergeCell ref="Y23:Y27"/>
    <mergeCell ref="Y28:Y34"/>
    <mergeCell ref="T23:T27"/>
    <mergeCell ref="T28:T34"/>
    <mergeCell ref="S28:S34"/>
    <mergeCell ref="R28:R34"/>
    <mergeCell ref="S23:S27"/>
    <mergeCell ref="R23:R27"/>
    <mergeCell ref="Q20:Q22"/>
    <mergeCell ref="Q23:Q27"/>
    <mergeCell ref="Q28:Q34"/>
    <mergeCell ref="X28:X34"/>
    <mergeCell ref="U28:U34"/>
    <mergeCell ref="U23:U27"/>
    <mergeCell ref="W28:W34"/>
    <mergeCell ref="V28:V34"/>
    <mergeCell ref="V23:V27"/>
    <mergeCell ref="W23:W27"/>
    <mergeCell ref="X23:X27"/>
    <mergeCell ref="X20:X22"/>
    <mergeCell ref="W20:W22"/>
    <mergeCell ref="V20:V22"/>
    <mergeCell ref="U20:U22"/>
    <mergeCell ref="T20:T22"/>
    <mergeCell ref="S20:S22"/>
    <mergeCell ref="R20:R22"/>
    <mergeCell ref="O20:O22"/>
    <mergeCell ref="O23:O27"/>
    <mergeCell ref="O28:O34"/>
    <mergeCell ref="P20:P22"/>
    <mergeCell ref="P23:P27"/>
    <mergeCell ref="P28:P34"/>
    <mergeCell ref="M20:M22"/>
    <mergeCell ref="M23:M27"/>
    <mergeCell ref="M28:M34"/>
    <mergeCell ref="N20:N22"/>
    <mergeCell ref="N23:N27"/>
    <mergeCell ref="N28:N34"/>
    <mergeCell ref="K20:K22"/>
    <mergeCell ref="K23:K27"/>
    <mergeCell ref="K28:K34"/>
    <mergeCell ref="L20:L22"/>
    <mergeCell ref="L23:L27"/>
    <mergeCell ref="L28:L34"/>
    <mergeCell ref="I20:I22"/>
    <mergeCell ref="I23:I27"/>
    <mergeCell ref="I28:I34"/>
    <mergeCell ref="J20:J22"/>
    <mergeCell ref="J23:J27"/>
    <mergeCell ref="J28:J34"/>
    <mergeCell ref="G20:G22"/>
    <mergeCell ref="G23:G27"/>
    <mergeCell ref="G28:G34"/>
    <mergeCell ref="H20:H22"/>
    <mergeCell ref="H23:H27"/>
    <mergeCell ref="H28:H34"/>
    <mergeCell ref="F28:F34"/>
    <mergeCell ref="E28:E34"/>
    <mergeCell ref="D28:D34"/>
    <mergeCell ref="C28:C34"/>
    <mergeCell ref="B28:B34"/>
    <mergeCell ref="D13:D14"/>
    <mergeCell ref="C13:C14"/>
    <mergeCell ref="B13:B14"/>
    <mergeCell ref="F20:F22"/>
    <mergeCell ref="F23:F27"/>
    <mergeCell ref="E23:E27"/>
    <mergeCell ref="D23:D27"/>
    <mergeCell ref="C23:C27"/>
    <mergeCell ref="B23:B27"/>
    <mergeCell ref="E20:E22"/>
    <mergeCell ref="D20:D22"/>
    <mergeCell ref="C20:C22"/>
    <mergeCell ref="B20:B22"/>
    <mergeCell ref="BL10:BP10"/>
    <mergeCell ref="BM11:BN11"/>
    <mergeCell ref="BL11:BL12"/>
    <mergeCell ref="L11:L12"/>
    <mergeCell ref="V11:V12"/>
    <mergeCell ref="O11:O12"/>
    <mergeCell ref="N11:N12"/>
    <mergeCell ref="M11:M12"/>
    <mergeCell ref="AF11:AF12"/>
    <mergeCell ref="AE11:AE12"/>
    <mergeCell ref="AB11:AB12"/>
    <mergeCell ref="AA11:AA12"/>
    <mergeCell ref="Z11:Z12"/>
    <mergeCell ref="K11:K12"/>
    <mergeCell ref="J11:J12"/>
    <mergeCell ref="AZ11:BE11"/>
    <mergeCell ref="BF11:BK11"/>
    <mergeCell ref="A10:A12"/>
    <mergeCell ref="B10:B12"/>
    <mergeCell ref="C10:C12"/>
    <mergeCell ref="D10:D12"/>
    <mergeCell ref="E10:W10"/>
    <mergeCell ref="E11:E12"/>
    <mergeCell ref="R11:R12"/>
    <mergeCell ref="Q11:Q12"/>
    <mergeCell ref="P11:P12"/>
    <mergeCell ref="F11:F12"/>
    <mergeCell ref="S11:U12"/>
    <mergeCell ref="W11:W12"/>
    <mergeCell ref="B6:C6"/>
    <mergeCell ref="B7:C7"/>
    <mergeCell ref="B8:C8"/>
    <mergeCell ref="D6:F6"/>
    <mergeCell ref="D7:F7"/>
    <mergeCell ref="D8:F8"/>
    <mergeCell ref="D3:F3"/>
    <mergeCell ref="BQ11:BR11"/>
    <mergeCell ref="BQ10:BW10"/>
    <mergeCell ref="I11:I12"/>
    <mergeCell ref="H11:H12"/>
    <mergeCell ref="G11:G12"/>
    <mergeCell ref="BP11:BP12"/>
    <mergeCell ref="BO11:BO12"/>
    <mergeCell ref="Z10:BK10"/>
    <mergeCell ref="AC11:AD11"/>
    <mergeCell ref="AH11:AM11"/>
    <mergeCell ref="AN11:AS11"/>
    <mergeCell ref="AT11:AY11"/>
    <mergeCell ref="Y10:Y12"/>
    <mergeCell ref="X10:X12"/>
    <mergeCell ref="AG11:AG12"/>
    <mergeCell ref="BW11:BW12"/>
    <mergeCell ref="BV11:BV12"/>
    <mergeCell ref="BU11:BU12"/>
    <mergeCell ref="BT11:BT12"/>
    <mergeCell ref="BS11:BS12"/>
    <mergeCell ref="BX10:CD10"/>
    <mergeCell ref="BX11:BY11"/>
    <mergeCell ref="BZ11:BZ12"/>
    <mergeCell ref="CA11:CA12"/>
    <mergeCell ref="CB11:CB12"/>
    <mergeCell ref="CC11:CC12"/>
    <mergeCell ref="CD11:CD12"/>
    <mergeCell ref="CE10:CK10"/>
    <mergeCell ref="CE11:CF11"/>
    <mergeCell ref="CG11:CG12"/>
    <mergeCell ref="CH11:CH12"/>
    <mergeCell ref="CI11:CI12"/>
    <mergeCell ref="CJ11:CJ12"/>
    <mergeCell ref="CK11:CK12"/>
    <mergeCell ref="CL10:CR10"/>
    <mergeCell ref="CL11:CM11"/>
    <mergeCell ref="CN11:CN12"/>
    <mergeCell ref="CO11:CO12"/>
    <mergeCell ref="CP11:CP12"/>
    <mergeCell ref="CQ11:CQ12"/>
    <mergeCell ref="CR11:CR12"/>
  </mergeCells>
  <conditionalFormatting sqref="AK13">
    <cfRule type="containsText" dxfId="62" priority="114" operator="containsText" text="Sin avance">
      <formula>NOT(ISERROR(SEARCH("Sin avance",AK13)))</formula>
    </cfRule>
    <cfRule type="containsText" dxfId="61" priority="115" operator="containsText" text="Crítico">
      <formula>NOT(ISERROR(SEARCH("Crítico",AK13)))</formula>
    </cfRule>
    <cfRule type="containsText" dxfId="60" priority="116" operator="containsText" text="Riesgo">
      <formula>NOT(ISERROR(SEARCH("Riesgo",AK13)))</formula>
    </cfRule>
    <cfRule type="containsText" dxfId="59" priority="117" operator="containsText" text="Aceptable">
      <formula>NOT(ISERROR(SEARCH("Aceptable",AK13)))</formula>
    </cfRule>
  </conditionalFormatting>
  <conditionalFormatting sqref="AK14">
    <cfRule type="containsText" dxfId="58" priority="95" operator="containsText" text="Sin avance">
      <formula>NOT(ISERROR(SEARCH("Sin avance",AK14)))</formula>
    </cfRule>
    <cfRule type="containsText" dxfId="57" priority="96" operator="containsText" text="Crítico">
      <formula>NOT(ISERROR(SEARCH("Crítico",AK14)))</formula>
    </cfRule>
    <cfRule type="containsText" dxfId="56" priority="97" operator="containsText" text="Riesgo">
      <formula>NOT(ISERROR(SEARCH("Riesgo",AK14)))</formula>
    </cfRule>
    <cfRule type="containsText" dxfId="55" priority="98" operator="containsText" text="Aceptable">
      <formula>NOT(ISERROR(SEARCH("Aceptable",AK14)))</formula>
    </cfRule>
  </conditionalFormatting>
  <conditionalFormatting sqref="AK15:AK21 AK35:AK37 AK28 AK23">
    <cfRule type="containsText" dxfId="54" priority="61" operator="containsText" text="Sin avance">
      <formula>NOT(ISERROR(SEARCH("Sin avance",AK15)))</formula>
    </cfRule>
    <cfRule type="containsText" dxfId="53" priority="62" operator="containsText" text="Crítico">
      <formula>NOT(ISERROR(SEARCH("Crítico",AK15)))</formula>
    </cfRule>
    <cfRule type="containsText" dxfId="52" priority="63" operator="containsText" text="Riesgo">
      <formula>NOT(ISERROR(SEARCH("Riesgo",AK15)))</formula>
    </cfRule>
    <cfRule type="containsText" dxfId="51" priority="64" operator="containsText" text="Aceptable">
      <formula>NOT(ISERROR(SEARCH("Aceptable",AK15)))</formula>
    </cfRule>
  </conditionalFormatting>
  <conditionalFormatting sqref="BC13">
    <cfRule type="containsText" dxfId="50" priority="21" operator="containsText" text="Sin avance">
      <formula>NOT(ISERROR(SEARCH("Sin avance",BC13)))</formula>
    </cfRule>
    <cfRule type="containsText" dxfId="49" priority="22" operator="containsText" text="Crítico">
      <formula>NOT(ISERROR(SEARCH("Crítico",BC13)))</formula>
    </cfRule>
    <cfRule type="containsText" dxfId="48" priority="23" operator="containsText" text="Riesgo">
      <formula>NOT(ISERROR(SEARCH("Riesgo",BC13)))</formula>
    </cfRule>
    <cfRule type="containsText" dxfId="47" priority="24" operator="containsText" text="Aceptable">
      <formula>NOT(ISERROR(SEARCH("Aceptable",BC13)))</formula>
    </cfRule>
  </conditionalFormatting>
  <conditionalFormatting sqref="AW14">
    <cfRule type="containsText" dxfId="46" priority="29" operator="containsText" text="Sin avance">
      <formula>NOT(ISERROR(SEARCH("Sin avance",AW14)))</formula>
    </cfRule>
    <cfRule type="containsText" dxfId="45" priority="30" operator="containsText" text="Crítico">
      <formula>NOT(ISERROR(SEARCH("Crítico",AW14)))</formula>
    </cfRule>
    <cfRule type="containsText" dxfId="44" priority="31" operator="containsText" text="Riesgo">
      <formula>NOT(ISERROR(SEARCH("Riesgo",AW14)))</formula>
    </cfRule>
    <cfRule type="containsText" dxfId="43" priority="32" operator="containsText" text="Aceptable">
      <formula>NOT(ISERROR(SEARCH("Aceptable",AW14)))</formula>
    </cfRule>
  </conditionalFormatting>
  <conditionalFormatting sqref="AQ15:AQ21 AQ35:AQ37 AQ28 AQ23">
    <cfRule type="containsText" dxfId="42" priority="37" operator="containsText" text="Sin avance">
      <formula>NOT(ISERROR(SEARCH("Sin avance",AQ15)))</formula>
    </cfRule>
    <cfRule type="containsText" dxfId="41" priority="38" operator="containsText" text="Crítico">
      <formula>NOT(ISERROR(SEARCH("Crítico",AQ15)))</formula>
    </cfRule>
    <cfRule type="containsText" dxfId="40" priority="39" operator="containsText" text="Riesgo">
      <formula>NOT(ISERROR(SEARCH("Riesgo",AQ15)))</formula>
    </cfRule>
    <cfRule type="containsText" dxfId="39" priority="40" operator="containsText" text="Aceptable">
      <formula>NOT(ISERROR(SEARCH("Aceptable",AQ15)))</formula>
    </cfRule>
  </conditionalFormatting>
  <conditionalFormatting sqref="AQ13">
    <cfRule type="containsText" dxfId="38" priority="45" operator="containsText" text="Sin avance">
      <formula>NOT(ISERROR(SEARCH("Sin avance",AQ13)))</formula>
    </cfRule>
    <cfRule type="containsText" dxfId="37" priority="46" operator="containsText" text="Crítico">
      <formula>NOT(ISERROR(SEARCH("Crítico",AQ13)))</formula>
    </cfRule>
    <cfRule type="containsText" dxfId="36" priority="47" operator="containsText" text="Riesgo">
      <formula>NOT(ISERROR(SEARCH("Riesgo",AQ13)))</formula>
    </cfRule>
    <cfRule type="containsText" dxfId="35" priority="48" operator="containsText" text="Aceptable">
      <formula>NOT(ISERROR(SEARCH("Aceptable",AQ13)))</formula>
    </cfRule>
  </conditionalFormatting>
  <conditionalFormatting sqref="AQ14">
    <cfRule type="containsText" dxfId="34" priority="41" operator="containsText" text="Sin avance">
      <formula>NOT(ISERROR(SEARCH("Sin avance",AQ14)))</formula>
    </cfRule>
    <cfRule type="containsText" dxfId="33" priority="42" operator="containsText" text="Crítico">
      <formula>NOT(ISERROR(SEARCH("Crítico",AQ14)))</formula>
    </cfRule>
    <cfRule type="containsText" dxfId="32" priority="43" operator="containsText" text="Riesgo">
      <formula>NOT(ISERROR(SEARCH("Riesgo",AQ14)))</formula>
    </cfRule>
    <cfRule type="containsText" dxfId="31" priority="44" operator="containsText" text="Aceptable">
      <formula>NOT(ISERROR(SEARCH("Aceptable",AQ14)))</formula>
    </cfRule>
  </conditionalFormatting>
  <conditionalFormatting sqref="AW13">
    <cfRule type="containsText" dxfId="30" priority="33" operator="containsText" text="Sin avance">
      <formula>NOT(ISERROR(SEARCH("Sin avance",AW13)))</formula>
    </cfRule>
    <cfRule type="containsText" dxfId="29" priority="34" operator="containsText" text="Crítico">
      <formula>NOT(ISERROR(SEARCH("Crítico",AW13)))</formula>
    </cfRule>
    <cfRule type="containsText" dxfId="28" priority="35" operator="containsText" text="Riesgo">
      <formula>NOT(ISERROR(SEARCH("Riesgo",AW13)))</formula>
    </cfRule>
    <cfRule type="containsText" dxfId="27" priority="36" operator="containsText" text="Aceptable">
      <formula>NOT(ISERROR(SEARCH("Aceptable",AW13)))</formula>
    </cfRule>
  </conditionalFormatting>
  <conditionalFormatting sqref="AW15:AW21 AW35:AW37 AW28 AW23">
    <cfRule type="containsText" dxfId="26" priority="25" operator="containsText" text="Sin avance">
      <formula>NOT(ISERROR(SEARCH("Sin avance",AW15)))</formula>
    </cfRule>
    <cfRule type="containsText" dxfId="25" priority="26" operator="containsText" text="Crítico">
      <formula>NOT(ISERROR(SEARCH("Crítico",AW15)))</formula>
    </cfRule>
    <cfRule type="containsText" dxfId="24" priority="27" operator="containsText" text="Riesgo">
      <formula>NOT(ISERROR(SEARCH("Riesgo",AW15)))</formula>
    </cfRule>
    <cfRule type="containsText" dxfId="23" priority="28" operator="containsText" text="Aceptable">
      <formula>NOT(ISERROR(SEARCH("Aceptable",AW15)))</formula>
    </cfRule>
  </conditionalFormatting>
  <conditionalFormatting sqref="BC14">
    <cfRule type="containsText" dxfId="22" priority="17" operator="containsText" text="Sin avance">
      <formula>NOT(ISERROR(SEARCH("Sin avance",BC14)))</formula>
    </cfRule>
    <cfRule type="containsText" dxfId="21" priority="18" operator="containsText" text="Crítico">
      <formula>NOT(ISERROR(SEARCH("Crítico",BC14)))</formula>
    </cfRule>
    <cfRule type="containsText" dxfId="20" priority="19" operator="containsText" text="Riesgo">
      <formula>NOT(ISERROR(SEARCH("Riesgo",BC14)))</formula>
    </cfRule>
    <cfRule type="containsText" dxfId="19" priority="20" operator="containsText" text="Aceptable">
      <formula>NOT(ISERROR(SEARCH("Aceptable",BC14)))</formula>
    </cfRule>
  </conditionalFormatting>
  <conditionalFormatting sqref="BC15:BC21 BC35:BC37 BC28 BC23">
    <cfRule type="containsText" dxfId="18" priority="13" operator="containsText" text="Sin avance">
      <formula>NOT(ISERROR(SEARCH("Sin avance",BC15)))</formula>
    </cfRule>
    <cfRule type="containsText" dxfId="17" priority="14" operator="containsText" text="Crítico">
      <formula>NOT(ISERROR(SEARCH("Crítico",BC15)))</formula>
    </cfRule>
    <cfRule type="containsText" dxfId="16" priority="15" operator="containsText" text="Riesgo">
      <formula>NOT(ISERROR(SEARCH("Riesgo",BC15)))</formula>
    </cfRule>
    <cfRule type="containsText" dxfId="15" priority="16" operator="containsText" text="Aceptable">
      <formula>NOT(ISERROR(SEARCH("Aceptable",BC15)))</formula>
    </cfRule>
  </conditionalFormatting>
  <conditionalFormatting sqref="BI13">
    <cfRule type="containsText" dxfId="14" priority="9" operator="containsText" text="Sin avance">
      <formula>NOT(ISERROR(SEARCH("Sin avance",BI13)))</formula>
    </cfRule>
    <cfRule type="containsText" dxfId="13" priority="10" operator="containsText" text="Crítico">
      <formula>NOT(ISERROR(SEARCH("Crítico",BI13)))</formula>
    </cfRule>
    <cfRule type="containsText" dxfId="12" priority="11" operator="containsText" text="Riesgo">
      <formula>NOT(ISERROR(SEARCH("Riesgo",BI13)))</formula>
    </cfRule>
    <cfRule type="containsText" dxfId="11" priority="12" operator="containsText" text="Aceptable">
      <formula>NOT(ISERROR(SEARCH("Aceptable",BI13)))</formula>
    </cfRule>
  </conditionalFormatting>
  <conditionalFormatting sqref="BI14">
    <cfRule type="containsText" dxfId="10" priority="5" operator="containsText" text="Sin avance">
      <formula>NOT(ISERROR(SEARCH("Sin avance",BI14)))</formula>
    </cfRule>
    <cfRule type="containsText" dxfId="9" priority="6" operator="containsText" text="Crítico">
      <formula>NOT(ISERROR(SEARCH("Crítico",BI14)))</formula>
    </cfRule>
    <cfRule type="containsText" dxfId="8" priority="7" operator="containsText" text="Riesgo">
      <formula>NOT(ISERROR(SEARCH("Riesgo",BI14)))</formula>
    </cfRule>
    <cfRule type="containsText" dxfId="7" priority="8" operator="containsText" text="Aceptable">
      <formula>NOT(ISERROR(SEARCH("Aceptable",BI14)))</formula>
    </cfRule>
  </conditionalFormatting>
  <conditionalFormatting sqref="BI15:BI21 BI35:BI37 BI28 BI23">
    <cfRule type="containsText" dxfId="6" priority="1" operator="containsText" text="Sin avance">
      <formula>NOT(ISERROR(SEARCH("Sin avance",BI15)))</formula>
    </cfRule>
    <cfRule type="containsText" dxfId="5" priority="2" operator="containsText" text="Crítico">
      <formula>NOT(ISERROR(SEARCH("Crítico",BI15)))</formula>
    </cfRule>
    <cfRule type="containsText" dxfId="4" priority="3" operator="containsText" text="Riesgo">
      <formula>NOT(ISERROR(SEARCH("Riesgo",BI15)))</formula>
    </cfRule>
    <cfRule type="containsText" dxfId="3" priority="4" operator="containsText" text="Aceptable">
      <formula>NOT(ISERROR(SEARCH("Aceptable",BI15)))</formula>
    </cfRule>
  </conditionalFormatting>
  <dataValidations count="6">
    <dataValidation type="whole" allowBlank="1" showInputMessage="1" showErrorMessage="1" sqref="AF35:AF37 AF28 AF13:AF21 AF23">
      <formula1>2000</formula1>
      <formula2>2050</formula2>
    </dataValidation>
    <dataValidation type="decimal" allowBlank="1" showInputMessage="1" showErrorMessage="1" sqref="AE35:AE37 AE28 AE13:AE21 AE23">
      <formula1>-100</formula1>
      <formula2>100000</formula2>
    </dataValidation>
    <dataValidation type="textLength" allowBlank="1" showInputMessage="1" showErrorMessage="1" sqref="AG35:AG37 AG28 AG13:AG21 AG23">
      <formula1>1</formula1>
      <formula2>15000</formula2>
    </dataValidation>
    <dataValidation type="whole" allowBlank="1" showInputMessage="1" showErrorMessage="1" sqref="BX18:BX34 BM28:BM34 BQ18:BQ34 BM18:BM21 CE18:CE34 BM23:BM26 CL18:CL34">
      <formula1>1000</formula1>
      <formula2>99101</formula2>
    </dataValidation>
    <dataValidation type="date" allowBlank="1" showInputMessage="1" showErrorMessage="1" sqref="AC13:AD37">
      <formula1>36526</formula1>
      <formula2>55153</formula2>
    </dataValidation>
    <dataValidation type="decimal" allowBlank="1" showInputMessage="1" showErrorMessage="1" sqref="BO18:BO21 BO23:BO26 BO28:BO34">
      <formula1>0</formula1>
      <formula2>1000000000</formula2>
    </dataValidation>
  </dataValidations>
  <pageMargins left="0.7" right="0.7" top="0.75" bottom="0.75" header="0.3" footer="0.3"/>
  <pageSetup scale="1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18" operator="containsText" id="{22D1893D-4F07-44FB-B289-8808241FDF28}">
            <xm:f>NOT(ISERROR(SEARCH("→",T13)))</xm:f>
            <xm:f>"→"</xm:f>
            <x14:dxf>
              <font>
                <color theme="0"/>
              </font>
              <fill>
                <patternFill>
                  <bgColor rgb="FF6E137A"/>
                </patternFill>
              </fill>
            </x14:dxf>
          </x14:cfRule>
          <xm:sqref>T13</xm:sqref>
        </x14:conditionalFormatting>
        <x14:conditionalFormatting xmlns:xm="http://schemas.microsoft.com/office/excel/2006/main">
          <x14:cfRule type="containsText" priority="99" operator="containsText" id="{E0444B72-2360-49A7-876D-0C9B2EED2B88}">
            <xm:f>NOT(ISERROR(SEARCH("→",T14)))</xm:f>
            <xm:f>"→"</xm:f>
            <x14:dxf>
              <font>
                <color theme="0"/>
              </font>
              <fill>
                <patternFill>
                  <bgColor rgb="FF6E137A"/>
                </patternFill>
              </fill>
            </x14:dxf>
          </x14:cfRule>
          <xm:sqref>T14</xm:sqref>
        </x14:conditionalFormatting>
        <x14:conditionalFormatting xmlns:xm="http://schemas.microsoft.com/office/excel/2006/main">
          <x14:cfRule type="containsText" priority="65" operator="containsText" id="{5E5D050B-9F9D-4375-8497-0B06DC824EA8}">
            <xm:f>NOT(ISERROR(SEARCH("→",T15)))</xm:f>
            <xm:f>"→"</xm:f>
            <x14:dxf>
              <font>
                <color theme="0"/>
              </font>
              <fill>
                <patternFill>
                  <bgColor rgb="FF6E137A"/>
                </patternFill>
              </fill>
            </x14:dxf>
          </x14:cfRule>
          <xm:sqref>T15:T21 T23 T28 T35:T37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Catálogos!$B$14:$B$40</xm:f>
          </x14:formula1>
          <xm:sqref>D6</xm:sqref>
        </x14:dataValidation>
        <x14:dataValidation type="list" allowBlank="1" showInputMessage="1" showErrorMessage="1">
          <x14:formula1>
            <xm:f>Catálogos!$A$2:$A$5</xm:f>
          </x14:formula1>
          <xm:sqref>R35:R37 R28 R13:R21 R23</xm:sqref>
        </x14:dataValidation>
        <x14:dataValidation type="list" allowBlank="1" showInputMessage="1" showErrorMessage="1">
          <x14:formula1>
            <xm:f>Catálogos!$B$2:$B$5</xm:f>
          </x14:formula1>
          <xm:sqref>V35:V37 V28 V13:V21 V23</xm:sqref>
        </x14:dataValidation>
        <x14:dataValidation type="list" allowBlank="1" showInputMessage="1" showErrorMessage="1">
          <x14:formula1>
            <xm:f>Catálogos!$C$2:$C$3</xm:f>
          </x14:formula1>
          <xm:sqref>W35:W37 W28 W13:W21 W23</xm:sqref>
        </x14:dataValidation>
        <x14:dataValidation type="list" allowBlank="1" showInputMessage="1" showErrorMessage="1">
          <x14:formula1>
            <xm:f>Catálogos!$D$2:$D$3</xm:f>
          </x14:formula1>
          <xm:sqref>Z13:Z37</xm:sqref>
        </x14:dataValidation>
        <x14:dataValidation type="list" allowBlank="1" showInputMessage="1" showErrorMessage="1">
          <x14:formula1>
            <xm:f>Catálogos!$E$2:$E$3</xm:f>
          </x14:formula1>
          <xm:sqref>AA13:AA37</xm:sqref>
        </x14:dataValidation>
        <x14:dataValidation type="list" allowBlank="1" showInputMessage="1" showErrorMessage="1">
          <x14:formula1>
            <xm:f>Catálogos!$F$2:$F$3</xm:f>
          </x14:formula1>
          <xm:sqref>AB13:AB37</xm:sqref>
        </x14:dataValidation>
        <x14:dataValidation type="list" allowBlank="1" showInputMessage="1" showErrorMessage="1">
          <x14:formula1>
            <xm:f>Catálogos!$G$2:$G$6</xm:f>
          </x14:formula1>
          <xm:sqref>C13 C35:C37 C28 C15:C21 C23</xm:sqref>
        </x14:dataValidation>
        <x14:dataValidation type="list" allowBlank="1" showInputMessage="1" showErrorMessage="1">
          <x14:formula1>
            <xm:f>Catálogos!$H$2:$H$8</xm:f>
          </x14:formula1>
          <xm:sqref>S35:S37 S28 S13:S21 S23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opLeftCell="A4" zoomScaleNormal="100" workbookViewId="0">
      <selection activeCell="C20" sqref="C20:F24"/>
    </sheetView>
  </sheetViews>
  <sheetFormatPr baseColWidth="10" defaultRowHeight="15" x14ac:dyDescent="0.25"/>
  <cols>
    <col min="1" max="1" width="11.42578125" style="24"/>
    <col min="2" max="2" width="15" style="36" bestFit="1" customWidth="1"/>
    <col min="3" max="6" width="11.85546875" style="25" bestFit="1" customWidth="1"/>
    <col min="7" max="7" width="11.85546875" style="42" bestFit="1" customWidth="1"/>
    <col min="8" max="8" width="11.42578125" style="25"/>
    <col min="9" max="9" width="16.5703125" style="47" bestFit="1" customWidth="1"/>
    <col min="10" max="16384" width="11.42578125" style="24"/>
  </cols>
  <sheetData>
    <row r="1" spans="1:14" ht="15.75" thickBot="1" x14ac:dyDescent="0.3">
      <c r="J1" s="49" t="s">
        <v>43</v>
      </c>
      <c r="K1" s="49" t="s">
        <v>44</v>
      </c>
      <c r="L1" s="49" t="s">
        <v>45</v>
      </c>
      <c r="M1" s="49" t="s">
        <v>46</v>
      </c>
    </row>
    <row r="2" spans="1:14" ht="17.25" thickBot="1" x14ac:dyDescent="0.3">
      <c r="A2" s="172" t="s">
        <v>170</v>
      </c>
      <c r="C2" s="28" t="s">
        <v>159</v>
      </c>
      <c r="D2" s="29" t="s">
        <v>169</v>
      </c>
      <c r="E2" s="30" t="s">
        <v>160</v>
      </c>
      <c r="F2" s="31" t="s">
        <v>161</v>
      </c>
      <c r="G2" s="40" t="s">
        <v>166</v>
      </c>
      <c r="I2" s="46" t="s">
        <v>61</v>
      </c>
      <c r="J2" s="73">
        <f>+COUNTIFS(MIR_2018!$A$13:$A$37,ContarInd!$I2,MIR_2018!$R$13:$R$37,ContarInd!J$1)</f>
        <v>1</v>
      </c>
      <c r="K2" s="73">
        <f>+COUNTIFS(MIR_2018!$A$13:$A$37,ContarInd!$I2,MIR_2018!$R$13:$R$37,ContarInd!K$1)</f>
        <v>1</v>
      </c>
      <c r="L2" s="73">
        <f>+COUNTIFS(MIR_2018!$A$13:$A$37,ContarInd!$I2,MIR_2018!$R$13:$R$37,ContarInd!L$1)</f>
        <v>0</v>
      </c>
      <c r="M2" s="73">
        <f>+COUNTIFS(MIR_2018!$A$13:$A$37,ContarInd!$I2,MIR_2018!$R$13:$R$37,ContarInd!M$1)</f>
        <v>0</v>
      </c>
      <c r="N2" s="74">
        <f t="shared" ref="N2:N7" si="0">+SUM(J2:M2)</f>
        <v>2</v>
      </c>
    </row>
    <row r="3" spans="1:14" ht="15.75" thickBot="1" x14ac:dyDescent="0.3">
      <c r="A3" s="172"/>
      <c r="B3" s="36" t="s">
        <v>171</v>
      </c>
      <c r="C3" s="26">
        <f ca="1">+COUNTIF(MIR_2018!$AQ$13:$AQ$37,ContarInd!C$2)</f>
        <v>3</v>
      </c>
      <c r="D3" s="26">
        <f ca="1">+COUNTIF(MIR_2018!$AQ$13:$AQ$37,ContarInd!D$2)</f>
        <v>0</v>
      </c>
      <c r="E3" s="26">
        <f ca="1">+COUNTIF(MIR_2018!$AQ$13:$AQ$37,ContarInd!E$2)</f>
        <v>0</v>
      </c>
      <c r="F3" s="26">
        <f ca="1">+COUNTIF(MIR_2018!$AQ$13:$AQ$37,ContarInd!F$2)</f>
        <v>0</v>
      </c>
      <c r="G3" s="41">
        <f ca="1">SUM(C3:F3)</f>
        <v>3</v>
      </c>
      <c r="I3" s="46" t="s">
        <v>97</v>
      </c>
      <c r="J3" s="73">
        <f>+COUNTIFS(MIR_2018!$A$13:$A$37,ContarInd!$I3,MIR_2018!$R$13:$R$37,ContarInd!J$1)</f>
        <v>0</v>
      </c>
      <c r="K3" s="73">
        <f>+COUNTIFS(MIR_2018!$A$13:$A$37,ContarInd!$I3,MIR_2018!$R$13:$R$37,ContarInd!K$1)</f>
        <v>1</v>
      </c>
      <c r="L3" s="73">
        <f>+COUNTIFS(MIR_2018!$A$13:$A$37,ContarInd!$I3,MIR_2018!$R$13:$R$37,ContarInd!L$1)</f>
        <v>0</v>
      </c>
      <c r="M3" s="73">
        <f>+COUNTIFS(MIR_2018!$A$13:$A$37,ContarInd!$I3,MIR_2018!$R$13:$R$37,ContarInd!M$1)</f>
        <v>0</v>
      </c>
      <c r="N3" s="74">
        <f t="shared" si="0"/>
        <v>1</v>
      </c>
    </row>
    <row r="4" spans="1:14" ht="15.75" thickBot="1" x14ac:dyDescent="0.3">
      <c r="A4" s="172"/>
      <c r="B4" s="36" t="s">
        <v>172</v>
      </c>
      <c r="C4" s="26">
        <f ca="1">+COUNTIF(MIR_2018!$AW$13:$AW$37,ContarInd!C$2)</f>
        <v>3</v>
      </c>
      <c r="D4" s="26">
        <f ca="1">+COUNTIF(MIR_2018!$AW$13:$AW$37,ContarInd!D$2)</f>
        <v>0</v>
      </c>
      <c r="E4" s="26">
        <f ca="1">+COUNTIF(MIR_2018!$AW$13:$AW$37,ContarInd!E$2)</f>
        <v>0</v>
      </c>
      <c r="F4" s="26">
        <f ca="1">+COUNTIF(MIR_2018!$AW$13:$AW$37,ContarInd!F$2)</f>
        <v>0</v>
      </c>
      <c r="G4" s="41">
        <f ca="1">SUM(C4:F4)</f>
        <v>3</v>
      </c>
      <c r="I4" s="46" t="s">
        <v>98</v>
      </c>
      <c r="J4" s="73">
        <f>+COUNTIFS(MIR_2018!$A$13:$A$37,ContarInd!$I4,MIR_2018!$R$13:$R$37,ContarInd!J$1)</f>
        <v>0</v>
      </c>
      <c r="K4" s="73">
        <f>+COUNTIFS(MIR_2018!$A$13:$A$37,ContarInd!$I4,MIR_2018!$R$13:$R$37,ContarInd!K$1)</f>
        <v>2</v>
      </c>
      <c r="L4" s="73">
        <f>+COUNTIFS(MIR_2018!$A$13:$A$37,ContarInd!$I4,MIR_2018!$R$13:$R$37,ContarInd!L$1)</f>
        <v>0</v>
      </c>
      <c r="M4" s="73">
        <f>+COUNTIFS(MIR_2018!$A$13:$A$37,ContarInd!$I4,MIR_2018!$R$13:$R$37,ContarInd!M$1)</f>
        <v>0</v>
      </c>
      <c r="N4" s="74">
        <f t="shared" si="0"/>
        <v>2</v>
      </c>
    </row>
    <row r="5" spans="1:14" ht="15.75" thickBot="1" x14ac:dyDescent="0.3">
      <c r="A5" s="172"/>
      <c r="B5" s="36" t="s">
        <v>173</v>
      </c>
      <c r="C5" s="26">
        <f ca="1">+COUNTIF(MIR_2018!$BC$13:$BC$37,ContarInd!C$2)</f>
        <v>3</v>
      </c>
      <c r="D5" s="26">
        <f ca="1">+COUNTIF(MIR_2018!$BC$13:$BC$37,ContarInd!D$2)</f>
        <v>0</v>
      </c>
      <c r="E5" s="26">
        <f ca="1">+COUNTIF(MIR_2018!$BC$13:$BC$37,ContarInd!E$2)</f>
        <v>0</v>
      </c>
      <c r="F5" s="26">
        <f ca="1">+COUNTIF(MIR_2018!$BC$13:$BC$37,ContarInd!F$2)</f>
        <v>0</v>
      </c>
      <c r="G5" s="41">
        <f ca="1">SUM(C5:F5)</f>
        <v>3</v>
      </c>
      <c r="I5" s="46" t="s">
        <v>99</v>
      </c>
      <c r="J5" s="73">
        <f>+COUNTIFS(MIR_2018!$A$13:$A$37,ContarInd!$I5,MIR_2018!$R$13:$R$37,ContarInd!J$1)</f>
        <v>0</v>
      </c>
      <c r="K5" s="73">
        <f>+COUNTIFS(MIR_2018!$A$13:$A$37,ContarInd!$I5,MIR_2018!$R$13:$R$37,ContarInd!K$1)</f>
        <v>5</v>
      </c>
      <c r="L5" s="73">
        <f>+COUNTIFS(MIR_2018!$A$13:$A$37,ContarInd!$I5,MIR_2018!$R$13:$R$37,ContarInd!L$1)</f>
        <v>0</v>
      </c>
      <c r="M5" s="73">
        <f>+COUNTIFS(MIR_2018!$A$13:$A$37,ContarInd!$I5,MIR_2018!$R$13:$R$37,ContarInd!M$1)</f>
        <v>3</v>
      </c>
      <c r="N5" s="74">
        <f t="shared" si="0"/>
        <v>8</v>
      </c>
    </row>
    <row r="6" spans="1:14" ht="15.75" thickBot="1" x14ac:dyDescent="0.3">
      <c r="A6" s="172"/>
      <c r="B6" s="36" t="s">
        <v>174</v>
      </c>
      <c r="C6" s="26">
        <f ca="1">+COUNTIF(MIR_2018!$BI$13:$BI$37,ContarInd!C$2)</f>
        <v>0</v>
      </c>
      <c r="D6" s="26">
        <f ca="1">+COUNTIF(MIR_2018!$BI$13:$BI$37,ContarInd!D$2)</f>
        <v>0</v>
      </c>
      <c r="E6" s="26">
        <f ca="1">+COUNTIF(MIR_2018!$BI$13:$BI$37,ContarInd!E$2)</f>
        <v>0</v>
      </c>
      <c r="F6" s="26">
        <f ca="1">+COUNTIF(MIR_2018!$BI$13:$BI$37,ContarInd!F$2)</f>
        <v>0</v>
      </c>
      <c r="G6" s="41">
        <f ca="1">SUM(C6:F6)</f>
        <v>0</v>
      </c>
      <c r="I6" s="46" t="s">
        <v>175</v>
      </c>
      <c r="J6" s="73">
        <f>+COUNTIFS(MIR_2018!$A$13:$A$37,ContarInd!$I6,MIR_2018!$R$13:$R$37,ContarInd!J$1)</f>
        <v>0</v>
      </c>
      <c r="K6" s="73">
        <f>+COUNTIFS(MIR_2018!$A$13:$A$37,ContarInd!$I6,MIR_2018!$R$13:$R$37,ContarInd!K$1)</f>
        <v>0</v>
      </c>
      <c r="L6" s="73">
        <f>+COUNTIFS(MIR_2018!$A$13:$A$37,ContarInd!$I6,MIR_2018!$R$13:$R$37,ContarInd!L$1)</f>
        <v>0</v>
      </c>
      <c r="M6" s="73">
        <f>+COUNTIFS(MIR_2018!$A$13:$A$37,ContarInd!$I6,MIR_2018!$R$13:$R$37,ContarInd!M$1)</f>
        <v>0</v>
      </c>
      <c r="N6" s="74">
        <f t="shared" si="0"/>
        <v>0</v>
      </c>
    </row>
    <row r="7" spans="1:14" x14ac:dyDescent="0.25">
      <c r="A7" s="172"/>
      <c r="B7" s="36" t="s">
        <v>44</v>
      </c>
      <c r="C7" s="26">
        <f ca="1">+COUNTIF(MIR_2018!$AK$13:$AK$37,ContarInd!C$2)</f>
        <v>0</v>
      </c>
      <c r="D7" s="26">
        <f ca="1">+COUNTIF(MIR_2018!$AK$13:$AK$37,ContarInd!D$2)</f>
        <v>0</v>
      </c>
      <c r="E7" s="26">
        <f ca="1">+COUNTIF(MIR_2018!$AK$13:$AK$37,ContarInd!E$2)</f>
        <v>0</v>
      </c>
      <c r="F7" s="26">
        <f ca="1">+COUNTIF(MIR_2018!$AK$13:$AK$37,ContarInd!F$2)</f>
        <v>0</v>
      </c>
      <c r="G7" s="41">
        <f ca="1">SUM(C7:F7)</f>
        <v>0</v>
      </c>
      <c r="I7" s="46"/>
      <c r="J7" s="42">
        <f>+SUM(J2:J6)</f>
        <v>1</v>
      </c>
      <c r="K7" s="42">
        <f t="shared" ref="K7:M7" si="1">+SUM(K2:K6)</f>
        <v>9</v>
      </c>
      <c r="L7" s="42">
        <f t="shared" si="1"/>
        <v>0</v>
      </c>
      <c r="M7" s="42">
        <f t="shared" si="1"/>
        <v>3</v>
      </c>
      <c r="N7" s="27">
        <f t="shared" si="0"/>
        <v>13</v>
      </c>
    </row>
    <row r="8" spans="1:14" x14ac:dyDescent="0.25">
      <c r="A8" s="172"/>
      <c r="B8" s="37"/>
      <c r="I8" s="46"/>
      <c r="J8" s="27"/>
      <c r="K8" s="27"/>
    </row>
    <row r="9" spans="1:14" x14ac:dyDescent="0.25">
      <c r="I9" s="46"/>
      <c r="J9" s="27"/>
      <c r="K9" s="27"/>
    </row>
    <row r="10" spans="1:14" ht="16.5" x14ac:dyDescent="0.25">
      <c r="A10" s="171" t="s">
        <v>162</v>
      </c>
      <c r="B10" s="33"/>
      <c r="C10" s="28" t="s">
        <v>159</v>
      </c>
      <c r="D10" s="29" t="s">
        <v>169</v>
      </c>
      <c r="E10" s="30" t="s">
        <v>160</v>
      </c>
      <c r="F10" s="31" t="s">
        <v>161</v>
      </c>
      <c r="G10" s="40" t="s">
        <v>166</v>
      </c>
      <c r="I10" s="46"/>
      <c r="J10" s="27"/>
      <c r="K10" s="27"/>
    </row>
    <row r="11" spans="1:14" ht="16.5" x14ac:dyDescent="0.25">
      <c r="A11" s="171"/>
      <c r="B11" s="33" t="s">
        <v>61</v>
      </c>
      <c r="C11" s="34">
        <f ca="1">+COUNTIFS(MIR_2018!$A$13:$A$37,ContarInd!$B11,MIR_2018!$AQ$13:$AQ$37,ContarInd!C$10)</f>
        <v>0</v>
      </c>
      <c r="D11" s="34">
        <f ca="1">+COUNTIFS(MIR_2018!$A$13:$A$37,ContarInd!$B11,MIR_2018!$AQ$13:$AQ$37,ContarInd!D$10)</f>
        <v>0</v>
      </c>
      <c r="E11" s="34">
        <f ca="1">+COUNTIFS(MIR_2018!$A$13:$A$37,ContarInd!$B11,MIR_2018!$AQ$13:$AQ$37,ContarInd!E$10)</f>
        <v>0</v>
      </c>
      <c r="F11" s="34">
        <f ca="1">+COUNTIFS(MIR_2018!$A$13:$A$37,ContarInd!$B11,MIR_2018!$AQ$13:$AQ$37,ContarInd!F$10)</f>
        <v>0</v>
      </c>
      <c r="G11" s="43">
        <f t="shared" ref="G11:G16" ca="1" si="2">SUM(C11:F11)</f>
        <v>0</v>
      </c>
      <c r="I11" s="46"/>
      <c r="J11" s="27"/>
      <c r="K11" s="27"/>
    </row>
    <row r="12" spans="1:14" ht="16.5" x14ac:dyDescent="0.25">
      <c r="A12" s="171"/>
      <c r="B12" s="33" t="s">
        <v>97</v>
      </c>
      <c r="C12" s="34">
        <f ca="1">+COUNTIFS(MIR_2018!$A$13:$A$37,ContarInd!$B12,MIR_2018!$AQ$13:$AQ$37,ContarInd!C$10)</f>
        <v>0</v>
      </c>
      <c r="D12" s="34">
        <f ca="1">+COUNTIFS(MIR_2018!$A$13:$A$37,ContarInd!$B12,MIR_2018!$AQ$13:$AQ$37,ContarInd!D$10)</f>
        <v>0</v>
      </c>
      <c r="E12" s="34">
        <f ca="1">+COUNTIFS(MIR_2018!$A$13:$A$37,ContarInd!$B12,MIR_2018!$AQ$13:$AQ$37,ContarInd!E$10)</f>
        <v>0</v>
      </c>
      <c r="F12" s="34">
        <f ca="1">+COUNTIFS(MIR_2018!$A$13:$A$37,ContarInd!$B12,MIR_2018!$AQ$13:$AQ$37,ContarInd!F$10)</f>
        <v>0</v>
      </c>
      <c r="G12" s="43">
        <f t="shared" ca="1" si="2"/>
        <v>0</v>
      </c>
      <c r="I12" s="46"/>
      <c r="J12" s="27"/>
      <c r="K12" s="27"/>
    </row>
    <row r="13" spans="1:14" ht="16.5" x14ac:dyDescent="0.25">
      <c r="A13" s="171"/>
      <c r="B13" s="33" t="s">
        <v>98</v>
      </c>
      <c r="C13" s="34">
        <f ca="1">+COUNTIFS(MIR_2018!$A$13:$A$37,ContarInd!$B13,MIR_2018!$AQ$13:$AQ$37,ContarInd!C$10)</f>
        <v>0</v>
      </c>
      <c r="D13" s="34">
        <f ca="1">+COUNTIFS(MIR_2018!$A$13:$A$37,ContarInd!$B13,MIR_2018!$AQ$13:$AQ$37,ContarInd!D$10)</f>
        <v>0</v>
      </c>
      <c r="E13" s="34">
        <f ca="1">+COUNTIFS(MIR_2018!$A$13:$A$37,ContarInd!$B13,MIR_2018!$AQ$13:$AQ$37,ContarInd!E$10)</f>
        <v>0</v>
      </c>
      <c r="F13" s="34">
        <f ca="1">+COUNTIFS(MIR_2018!$A$13:$A$37,ContarInd!$B13,MIR_2018!$AQ$13:$AQ$37,ContarInd!F$10)</f>
        <v>0</v>
      </c>
      <c r="G13" s="43">
        <f t="shared" ca="1" si="2"/>
        <v>0</v>
      </c>
      <c r="I13" s="46"/>
      <c r="J13" s="27"/>
      <c r="K13" s="27"/>
      <c r="L13" s="35"/>
    </row>
    <row r="14" spans="1:14" ht="16.5" x14ac:dyDescent="0.25">
      <c r="A14" s="171"/>
      <c r="B14" s="33" t="s">
        <v>99</v>
      </c>
      <c r="C14" s="34">
        <f ca="1">+COUNTIFS(MIR_2018!$A$13:$A$37,ContarInd!$B14,MIR_2018!$AQ$13:$AQ$37,ContarInd!C$10)</f>
        <v>3</v>
      </c>
      <c r="D14" s="34">
        <f ca="1">+COUNTIFS(MIR_2018!$A$13:$A$37,ContarInd!$B14,MIR_2018!$AQ$13:$AQ$37,ContarInd!D$10)</f>
        <v>0</v>
      </c>
      <c r="E14" s="34">
        <f ca="1">+COUNTIFS(MIR_2018!$A$13:$A$37,ContarInd!$B14,MIR_2018!$AQ$13:$AQ$37,ContarInd!E$10)</f>
        <v>0</v>
      </c>
      <c r="F14" s="34">
        <f ca="1">+COUNTIFS(MIR_2018!$A$13:$A$37,ContarInd!$B14,MIR_2018!$AQ$13:$AQ$37,ContarInd!F$10)</f>
        <v>0</v>
      </c>
      <c r="G14" s="43">
        <f t="shared" ca="1" si="2"/>
        <v>3</v>
      </c>
      <c r="I14" s="46"/>
      <c r="J14" s="27"/>
      <c r="K14" s="27"/>
    </row>
    <row r="15" spans="1:14" ht="16.5" x14ac:dyDescent="0.25">
      <c r="A15" s="171"/>
      <c r="B15" s="33" t="s">
        <v>167</v>
      </c>
      <c r="C15" s="34">
        <f>+COUNTIFS(MIR_2018!$A$13:$A$37,ContarInd!$B15,MIR_2018!$AQ$13:$AQ$37,ContarInd!C$10)</f>
        <v>0</v>
      </c>
      <c r="D15" s="34">
        <f>+COUNTIFS(MIR_2018!$A$13:$A$37,ContarInd!$B15,MIR_2018!$AQ$13:$AQ$37,ContarInd!D$10)</f>
        <v>0</v>
      </c>
      <c r="E15" s="34">
        <f>+COUNTIFS(MIR_2018!$A$13:$A$37,ContarInd!$B15,MIR_2018!$AQ$13:$AQ$37,ContarInd!E$10)</f>
        <v>0</v>
      </c>
      <c r="F15" s="34">
        <f>+COUNTIFS(MIR_2018!$A$13:$A$37,ContarInd!$B15,MIR_2018!$AQ$13:$AQ$37,ContarInd!F$10)</f>
        <v>0</v>
      </c>
      <c r="G15" s="43">
        <f t="shared" si="2"/>
        <v>0</v>
      </c>
    </row>
    <row r="16" spans="1:14" s="23" customFormat="1" ht="16.5" x14ac:dyDescent="0.25">
      <c r="A16" s="171"/>
      <c r="B16" s="44" t="s">
        <v>168</v>
      </c>
      <c r="C16" s="43">
        <f ca="1">SUM(C11:C15)</f>
        <v>3</v>
      </c>
      <c r="D16" s="43">
        <f ca="1">SUM(D11:D15)</f>
        <v>0</v>
      </c>
      <c r="E16" s="43">
        <f ca="1">SUM(E11:E15)</f>
        <v>0</v>
      </c>
      <c r="F16" s="43">
        <f ca="1">SUM(F11:F15)</f>
        <v>0</v>
      </c>
      <c r="G16" s="43">
        <f t="shared" ca="1" si="2"/>
        <v>3</v>
      </c>
      <c r="H16" s="45"/>
      <c r="I16" s="48"/>
    </row>
    <row r="17" spans="1:9" ht="16.5" x14ac:dyDescent="0.25">
      <c r="A17" s="25"/>
      <c r="B17" s="38"/>
      <c r="C17" s="27" t="str">
        <f ca="1">IF(C16=C3,"Ok","x")</f>
        <v>Ok</v>
      </c>
      <c r="D17" s="27" t="str">
        <f t="shared" ref="D17:G17" ca="1" si="3">IF(D16=D3,"Ok","x")</f>
        <v>Ok</v>
      </c>
      <c r="E17" s="27" t="str">
        <f t="shared" ca="1" si="3"/>
        <v>Ok</v>
      </c>
      <c r="F17" s="27" t="str">
        <f t="shared" ca="1" si="3"/>
        <v>Ok</v>
      </c>
      <c r="G17" s="42" t="str">
        <f t="shared" ca="1" si="3"/>
        <v>Ok</v>
      </c>
    </row>
    <row r="19" spans="1:9" ht="16.5" x14ac:dyDescent="0.25">
      <c r="A19" s="171" t="s">
        <v>163</v>
      </c>
      <c r="B19" s="33"/>
      <c r="C19" s="28" t="s">
        <v>159</v>
      </c>
      <c r="D19" s="29" t="s">
        <v>169</v>
      </c>
      <c r="E19" s="30" t="s">
        <v>160</v>
      </c>
      <c r="F19" s="31" t="s">
        <v>161</v>
      </c>
      <c r="G19" s="40" t="s">
        <v>166</v>
      </c>
    </row>
    <row r="20" spans="1:9" ht="16.5" x14ac:dyDescent="0.25">
      <c r="A20" s="171"/>
      <c r="B20" s="33" t="s">
        <v>61</v>
      </c>
      <c r="C20" s="34">
        <f ca="1">+COUNTIFS(MIR_2018!$A$13:$A$37,ContarInd!$B20,MIR_2018!$AW$13:$AW$37,ContarInd!C$19)</f>
        <v>0</v>
      </c>
      <c r="D20" s="34">
        <f ca="1">+COUNTIFS(MIR_2018!$A$13:$A$37,ContarInd!$B20,MIR_2018!$AW$13:$AW$37,ContarInd!D$19)</f>
        <v>0</v>
      </c>
      <c r="E20" s="34">
        <f ca="1">+COUNTIFS(MIR_2018!$A$13:$A$37,ContarInd!$B20,MIR_2018!$AW$13:$AW$37,ContarInd!E$19)</f>
        <v>0</v>
      </c>
      <c r="F20" s="34">
        <f ca="1">+COUNTIFS(MIR_2018!$A$13:$A$37,ContarInd!$B20,MIR_2018!$AW$13:$AW$37,ContarInd!F$19)</f>
        <v>0</v>
      </c>
      <c r="G20" s="43">
        <f t="shared" ref="G20:G25" ca="1" si="4">SUM(C20:F20)</f>
        <v>0</v>
      </c>
    </row>
    <row r="21" spans="1:9" ht="16.5" x14ac:dyDescent="0.25">
      <c r="A21" s="171"/>
      <c r="B21" s="33" t="s">
        <v>97</v>
      </c>
      <c r="C21" s="34">
        <f ca="1">+COUNTIFS(MIR_2018!$A$13:$A$37,ContarInd!$B21,MIR_2018!$AW$13:$AW$37,ContarInd!C$19)</f>
        <v>0</v>
      </c>
      <c r="D21" s="34">
        <f ca="1">+COUNTIFS(MIR_2018!$A$13:$A$37,ContarInd!$B21,MIR_2018!$AW$13:$AW$37,ContarInd!D$19)</f>
        <v>0</v>
      </c>
      <c r="E21" s="34">
        <f ca="1">+COUNTIFS(MIR_2018!$A$13:$A$37,ContarInd!$B21,MIR_2018!$AW$13:$AW$37,ContarInd!E$19)</f>
        <v>0</v>
      </c>
      <c r="F21" s="34">
        <f ca="1">+COUNTIFS(MIR_2018!$A$13:$A$37,ContarInd!$B21,MIR_2018!$AW$13:$AW$37,ContarInd!F$19)</f>
        <v>0</v>
      </c>
      <c r="G21" s="43">
        <f t="shared" ca="1" si="4"/>
        <v>0</v>
      </c>
    </row>
    <row r="22" spans="1:9" ht="16.5" x14ac:dyDescent="0.25">
      <c r="A22" s="171"/>
      <c r="B22" s="33" t="s">
        <v>98</v>
      </c>
      <c r="C22" s="34">
        <f ca="1">+COUNTIFS(MIR_2018!$A$13:$A$37,ContarInd!$B22,MIR_2018!$AW$13:$AW$37,ContarInd!C$19)</f>
        <v>0</v>
      </c>
      <c r="D22" s="34">
        <f ca="1">+COUNTIFS(MIR_2018!$A$13:$A$37,ContarInd!$B22,MIR_2018!$AW$13:$AW$37,ContarInd!D$19)</f>
        <v>0</v>
      </c>
      <c r="E22" s="34">
        <f ca="1">+COUNTIFS(MIR_2018!$A$13:$A$37,ContarInd!$B22,MIR_2018!$AW$13:$AW$37,ContarInd!E$19)</f>
        <v>0</v>
      </c>
      <c r="F22" s="34">
        <f ca="1">+COUNTIFS(MIR_2018!$A$13:$A$37,ContarInd!$B22,MIR_2018!$AW$13:$AW$37,ContarInd!F$19)</f>
        <v>0</v>
      </c>
      <c r="G22" s="43">
        <f t="shared" ca="1" si="4"/>
        <v>0</v>
      </c>
    </row>
    <row r="23" spans="1:9" ht="16.5" x14ac:dyDescent="0.25">
      <c r="A23" s="171"/>
      <c r="B23" s="33" t="s">
        <v>99</v>
      </c>
      <c r="C23" s="34">
        <f ca="1">+COUNTIFS(MIR_2018!$A$13:$A$37,ContarInd!$B23,MIR_2018!$AW$13:$AW$37,ContarInd!C$19)</f>
        <v>3</v>
      </c>
      <c r="D23" s="34">
        <f ca="1">+COUNTIFS(MIR_2018!$A$13:$A$37,ContarInd!$B23,MIR_2018!$AW$13:$AW$37,ContarInd!D$19)</f>
        <v>0</v>
      </c>
      <c r="E23" s="34">
        <f ca="1">+COUNTIFS(MIR_2018!$A$13:$A$37,ContarInd!$B23,MIR_2018!$AW$13:$AW$37,ContarInd!E$19)</f>
        <v>0</v>
      </c>
      <c r="F23" s="34">
        <f ca="1">+COUNTIFS(MIR_2018!$A$13:$A$37,ContarInd!$B23,MIR_2018!$AW$13:$AW$37,ContarInd!F$19)</f>
        <v>0</v>
      </c>
      <c r="G23" s="43">
        <f t="shared" ca="1" si="4"/>
        <v>3</v>
      </c>
    </row>
    <row r="24" spans="1:9" ht="16.5" x14ac:dyDescent="0.25">
      <c r="A24" s="171"/>
      <c r="B24" s="33" t="s">
        <v>167</v>
      </c>
      <c r="C24" s="34">
        <f>+COUNTIFS(MIR_2018!$A$13:$A$37,ContarInd!$B24,MIR_2018!$AW$13:$AW$37,ContarInd!C$19)</f>
        <v>0</v>
      </c>
      <c r="D24" s="34">
        <f>+COUNTIFS(MIR_2018!$A$13:$A$37,ContarInd!$B24,MIR_2018!$AW$13:$AW$37,ContarInd!D$19)</f>
        <v>0</v>
      </c>
      <c r="E24" s="34">
        <f>+COUNTIFS(MIR_2018!$A$13:$A$37,ContarInd!$B24,MIR_2018!$AW$13:$AW$37,ContarInd!E$19)</f>
        <v>0</v>
      </c>
      <c r="F24" s="34">
        <f>+COUNTIFS(MIR_2018!$A$13:$A$37,ContarInd!$B24,MIR_2018!$AW$13:$AW$37,ContarInd!F$19)</f>
        <v>0</v>
      </c>
      <c r="G24" s="43">
        <f t="shared" si="4"/>
        <v>0</v>
      </c>
    </row>
    <row r="25" spans="1:9" s="23" customFormat="1" ht="16.5" x14ac:dyDescent="0.25">
      <c r="A25" s="171"/>
      <c r="B25" s="44" t="s">
        <v>168</v>
      </c>
      <c r="C25" s="43">
        <f ca="1">SUM(C20:C24)</f>
        <v>3</v>
      </c>
      <c r="D25" s="43">
        <f ca="1">SUM(D20:D24)</f>
        <v>0</v>
      </c>
      <c r="E25" s="43">
        <f ca="1">SUM(E20:E24)</f>
        <v>0</v>
      </c>
      <c r="F25" s="43">
        <f ca="1">SUM(F20:F24)</f>
        <v>0</v>
      </c>
      <c r="G25" s="43">
        <f t="shared" ca="1" si="4"/>
        <v>3</v>
      </c>
      <c r="H25" s="42"/>
      <c r="I25" s="48"/>
    </row>
    <row r="26" spans="1:9" x14ac:dyDescent="0.25">
      <c r="C26" s="27" t="str">
        <f ca="1">IF(C25=C4,"Ok","x")</f>
        <v>Ok</v>
      </c>
      <c r="D26" s="27" t="str">
        <f t="shared" ref="D26:G26" ca="1" si="5">IF(D25=D4,"Ok","x")</f>
        <v>Ok</v>
      </c>
      <c r="E26" s="27" t="str">
        <f t="shared" ca="1" si="5"/>
        <v>Ok</v>
      </c>
      <c r="F26" s="27" t="str">
        <f t="shared" ca="1" si="5"/>
        <v>Ok</v>
      </c>
      <c r="G26" s="42" t="str">
        <f t="shared" ca="1" si="5"/>
        <v>Ok</v>
      </c>
    </row>
    <row r="28" spans="1:9" ht="16.5" x14ac:dyDescent="0.25">
      <c r="A28" s="171" t="s">
        <v>164</v>
      </c>
      <c r="B28" s="33"/>
      <c r="C28" s="28" t="s">
        <v>159</v>
      </c>
      <c r="D28" s="29" t="s">
        <v>169</v>
      </c>
      <c r="E28" s="30" t="s">
        <v>160</v>
      </c>
      <c r="F28" s="31" t="s">
        <v>161</v>
      </c>
      <c r="G28" s="40" t="s">
        <v>166</v>
      </c>
    </row>
    <row r="29" spans="1:9" ht="16.5" x14ac:dyDescent="0.25">
      <c r="A29" s="171"/>
      <c r="B29" s="33" t="s">
        <v>61</v>
      </c>
      <c r="C29" s="34">
        <f ca="1">+COUNTIFS(MIR_2018!$A$13:$A$37,ContarInd!$B29,MIR_2018!$BC$13:$BC$37,ContarInd!C$28)</f>
        <v>0</v>
      </c>
      <c r="D29" s="34">
        <f ca="1">+COUNTIFS(MIR_2018!$A$13:$A$37,ContarInd!$B29,MIR_2018!$BC$13:$BC$37,ContarInd!D$28)</f>
        <v>0</v>
      </c>
      <c r="E29" s="34">
        <f ca="1">+COUNTIFS(MIR_2018!$A$13:$A$37,ContarInd!$B29,MIR_2018!$BC$13:$BC$37,ContarInd!E$28)</f>
        <v>0</v>
      </c>
      <c r="F29" s="34">
        <f ca="1">+COUNTIFS(MIR_2018!$A$13:$A$37,ContarInd!$B29,MIR_2018!$BC$13:$BC$37,ContarInd!F$28)</f>
        <v>0</v>
      </c>
      <c r="G29" s="43">
        <f t="shared" ref="G29:G34" ca="1" si="6">SUM(C29:F29)</f>
        <v>0</v>
      </c>
    </row>
    <row r="30" spans="1:9" ht="16.5" x14ac:dyDescent="0.25">
      <c r="A30" s="171"/>
      <c r="B30" s="33" t="s">
        <v>97</v>
      </c>
      <c r="C30" s="34">
        <f ca="1">+COUNTIFS(MIR_2018!$A$13:$A$37,ContarInd!$B30,MIR_2018!$BC$13:$BC$37,ContarInd!C$28)</f>
        <v>0</v>
      </c>
      <c r="D30" s="34">
        <f ca="1">+COUNTIFS(MIR_2018!$A$13:$A$37,ContarInd!$B30,MIR_2018!$BC$13:$BC$37,ContarInd!D$28)</f>
        <v>0</v>
      </c>
      <c r="E30" s="34">
        <f ca="1">+COUNTIFS(MIR_2018!$A$13:$A$37,ContarInd!$B30,MIR_2018!$BC$13:$BC$37,ContarInd!E$28)</f>
        <v>0</v>
      </c>
      <c r="F30" s="34">
        <f ca="1">+COUNTIFS(MIR_2018!$A$13:$A$37,ContarInd!$B30,MIR_2018!$BC$13:$BC$37,ContarInd!F$28)</f>
        <v>0</v>
      </c>
      <c r="G30" s="43">
        <f t="shared" ca="1" si="6"/>
        <v>0</v>
      </c>
    </row>
    <row r="31" spans="1:9" ht="16.5" x14ac:dyDescent="0.25">
      <c r="A31" s="171"/>
      <c r="B31" s="33" t="s">
        <v>98</v>
      </c>
      <c r="C31" s="34">
        <f ca="1">+COUNTIFS(MIR_2018!$A$13:$A$37,ContarInd!$B31,MIR_2018!$BC$13:$BC$37,ContarInd!C$28)</f>
        <v>0</v>
      </c>
      <c r="D31" s="34">
        <f ca="1">+COUNTIFS(MIR_2018!$A$13:$A$37,ContarInd!$B31,MIR_2018!$BC$13:$BC$37,ContarInd!D$28)</f>
        <v>0</v>
      </c>
      <c r="E31" s="34">
        <f ca="1">+COUNTIFS(MIR_2018!$A$13:$A$37,ContarInd!$B31,MIR_2018!$BC$13:$BC$37,ContarInd!E$28)</f>
        <v>0</v>
      </c>
      <c r="F31" s="34">
        <f ca="1">+COUNTIFS(MIR_2018!$A$13:$A$37,ContarInd!$B31,MIR_2018!$BC$13:$BC$37,ContarInd!F$28)</f>
        <v>0</v>
      </c>
      <c r="G31" s="43">
        <f t="shared" ca="1" si="6"/>
        <v>0</v>
      </c>
    </row>
    <row r="32" spans="1:9" ht="16.5" x14ac:dyDescent="0.25">
      <c r="A32" s="171"/>
      <c r="B32" s="33" t="s">
        <v>99</v>
      </c>
      <c r="C32" s="34">
        <f ca="1">+COUNTIFS(MIR_2018!$A$13:$A$37,ContarInd!$B32,MIR_2018!$BC$13:$BC$37,ContarInd!C$28)</f>
        <v>3</v>
      </c>
      <c r="D32" s="34">
        <f ca="1">+COUNTIFS(MIR_2018!$A$13:$A$37,ContarInd!$B32,MIR_2018!$BC$13:$BC$37,ContarInd!D$28)</f>
        <v>0</v>
      </c>
      <c r="E32" s="34">
        <f ca="1">+COUNTIFS(MIR_2018!$A$13:$A$37,ContarInd!$B32,MIR_2018!$BC$13:$BC$37,ContarInd!E$28)</f>
        <v>0</v>
      </c>
      <c r="F32" s="34">
        <f ca="1">+COUNTIFS(MIR_2018!$A$13:$A$37,ContarInd!$B32,MIR_2018!$BC$13:$BC$37,ContarInd!F$28)</f>
        <v>0</v>
      </c>
      <c r="G32" s="43">
        <f t="shared" ca="1" si="6"/>
        <v>3</v>
      </c>
    </row>
    <row r="33" spans="1:9" ht="16.5" x14ac:dyDescent="0.25">
      <c r="A33" s="171"/>
      <c r="B33" s="33" t="s">
        <v>167</v>
      </c>
      <c r="C33" s="34">
        <f>+COUNTIFS(MIR_2018!$A$13:$A$37,ContarInd!$B33,MIR_2018!$BC$13:$BC$37,ContarInd!C$28)</f>
        <v>0</v>
      </c>
      <c r="D33" s="34">
        <f>+COUNTIFS(MIR_2018!$A$13:$A$37,ContarInd!$B33,MIR_2018!$BC$13:$BC$37,ContarInd!D$28)</f>
        <v>0</v>
      </c>
      <c r="E33" s="34">
        <f>+COUNTIFS(MIR_2018!$A$13:$A$37,ContarInd!$B33,MIR_2018!$BC$13:$BC$37,ContarInd!E$28)</f>
        <v>0</v>
      </c>
      <c r="F33" s="34">
        <f>+COUNTIFS(MIR_2018!$A$13:$A$37,ContarInd!$B33,MIR_2018!$BC$13:$BC$37,ContarInd!F$28)</f>
        <v>0</v>
      </c>
      <c r="G33" s="43">
        <f t="shared" si="6"/>
        <v>0</v>
      </c>
    </row>
    <row r="34" spans="1:9" s="23" customFormat="1" ht="16.5" x14ac:dyDescent="0.25">
      <c r="A34" s="171"/>
      <c r="B34" s="44" t="s">
        <v>168</v>
      </c>
      <c r="C34" s="43">
        <f ca="1">SUM(C29:C33)</f>
        <v>3</v>
      </c>
      <c r="D34" s="43">
        <f ca="1">SUM(D29:D33)</f>
        <v>0</v>
      </c>
      <c r="E34" s="43">
        <f ca="1">SUM(E29:E33)</f>
        <v>0</v>
      </c>
      <c r="F34" s="43">
        <f ca="1">SUM(F29:F33)</f>
        <v>0</v>
      </c>
      <c r="G34" s="43">
        <f t="shared" ca="1" si="6"/>
        <v>3</v>
      </c>
      <c r="H34" s="42"/>
      <c r="I34" s="49"/>
    </row>
    <row r="35" spans="1:9" x14ac:dyDescent="0.25">
      <c r="B35" s="39"/>
      <c r="C35" s="27" t="str">
        <f ca="1">IF(C34=C5,"Ok","x")</f>
        <v>Ok</v>
      </c>
      <c r="D35" s="27" t="str">
        <f t="shared" ref="D35:G35" ca="1" si="7">IF(D34=D5,"Ok","x")</f>
        <v>Ok</v>
      </c>
      <c r="E35" s="27" t="str">
        <f t="shared" ca="1" si="7"/>
        <v>Ok</v>
      </c>
      <c r="F35" s="27" t="str">
        <f t="shared" ca="1" si="7"/>
        <v>Ok</v>
      </c>
      <c r="G35" s="42" t="str">
        <f t="shared" ca="1" si="7"/>
        <v>Ok</v>
      </c>
      <c r="H35" s="27"/>
      <c r="I35" s="46"/>
    </row>
    <row r="37" spans="1:9" ht="16.5" x14ac:dyDescent="0.25">
      <c r="A37" s="171" t="s">
        <v>165</v>
      </c>
      <c r="B37" s="33"/>
      <c r="C37" s="28" t="s">
        <v>159</v>
      </c>
      <c r="D37" s="29" t="s">
        <v>169</v>
      </c>
      <c r="E37" s="30" t="s">
        <v>160</v>
      </c>
      <c r="F37" s="31" t="s">
        <v>161</v>
      </c>
      <c r="G37" s="40" t="s">
        <v>166</v>
      </c>
    </row>
    <row r="38" spans="1:9" ht="16.5" x14ac:dyDescent="0.25">
      <c r="A38" s="171"/>
      <c r="B38" s="33" t="s">
        <v>61</v>
      </c>
      <c r="C38" s="34">
        <f ca="1">+COUNTIFS(MIR_2018!$A$13:$A$37,ContarInd!$B38,MIR_2018!$BI$13:$BI$37,ContarInd!C$37)</f>
        <v>0</v>
      </c>
      <c r="D38" s="34">
        <f ca="1">+COUNTIFS(MIR_2018!$A$13:$A$37,ContarInd!$B38,MIR_2018!$BI$13:$BI$37,ContarInd!D$37)</f>
        <v>0</v>
      </c>
      <c r="E38" s="34">
        <f ca="1">+COUNTIFS(MIR_2018!$A$13:$A$37,ContarInd!$B38,MIR_2018!$BI$13:$BI$37,ContarInd!E$37)</f>
        <v>0</v>
      </c>
      <c r="F38" s="34">
        <f ca="1">+COUNTIFS(MIR_2018!$A$13:$A$37,ContarInd!$B38,MIR_2018!$BI$13:$BI$37,ContarInd!F$37)</f>
        <v>0</v>
      </c>
      <c r="G38" s="43">
        <f t="shared" ref="G38:G43" ca="1" si="8">SUM(C38:F38)</f>
        <v>0</v>
      </c>
    </row>
    <row r="39" spans="1:9" ht="16.5" x14ac:dyDescent="0.25">
      <c r="A39" s="171"/>
      <c r="B39" s="33" t="s">
        <v>97</v>
      </c>
      <c r="C39" s="34">
        <f ca="1">+COUNTIFS(MIR_2018!$A$13:$A$37,ContarInd!$B39,MIR_2018!$BI$13:$BI$37,ContarInd!C$37)</f>
        <v>0</v>
      </c>
      <c r="D39" s="34">
        <f ca="1">+COUNTIFS(MIR_2018!$A$13:$A$37,ContarInd!$B39,MIR_2018!$BI$13:$BI$37,ContarInd!D$37)</f>
        <v>0</v>
      </c>
      <c r="E39" s="34">
        <f ca="1">+COUNTIFS(MIR_2018!$A$13:$A$37,ContarInd!$B39,MIR_2018!$BI$13:$BI$37,ContarInd!E$37)</f>
        <v>0</v>
      </c>
      <c r="F39" s="34">
        <f ca="1">+COUNTIFS(MIR_2018!$A$13:$A$37,ContarInd!$B39,MIR_2018!$BI$13:$BI$37,ContarInd!F$37)</f>
        <v>0</v>
      </c>
      <c r="G39" s="43">
        <f t="shared" ca="1" si="8"/>
        <v>0</v>
      </c>
    </row>
    <row r="40" spans="1:9" ht="16.5" x14ac:dyDescent="0.25">
      <c r="A40" s="171"/>
      <c r="B40" s="33" t="s">
        <v>98</v>
      </c>
      <c r="C40" s="34">
        <f ca="1">+COUNTIFS(MIR_2018!$A$13:$A$37,ContarInd!$B40,MIR_2018!$BI$13:$BI$37,ContarInd!C$37)</f>
        <v>0</v>
      </c>
      <c r="D40" s="34">
        <f ca="1">+COUNTIFS(MIR_2018!$A$13:$A$37,ContarInd!$B40,MIR_2018!$BI$13:$BI$37,ContarInd!D$37)</f>
        <v>0</v>
      </c>
      <c r="E40" s="34">
        <f ca="1">+COUNTIFS(MIR_2018!$A$13:$A$37,ContarInd!$B40,MIR_2018!$BI$13:$BI$37,ContarInd!E$37)</f>
        <v>0</v>
      </c>
      <c r="F40" s="34">
        <f ca="1">+COUNTIFS(MIR_2018!$A$13:$A$37,ContarInd!$B40,MIR_2018!$BI$13:$BI$37,ContarInd!F$37)</f>
        <v>0</v>
      </c>
      <c r="G40" s="43">
        <f t="shared" ca="1" si="8"/>
        <v>0</v>
      </c>
    </row>
    <row r="41" spans="1:9" ht="16.5" x14ac:dyDescent="0.25">
      <c r="A41" s="171"/>
      <c r="B41" s="33" t="s">
        <v>99</v>
      </c>
      <c r="C41" s="34">
        <f ca="1">+COUNTIFS(MIR_2018!$A$13:$A$37,ContarInd!$B41,MIR_2018!$BI$13:$BI$37,ContarInd!C$37)</f>
        <v>0</v>
      </c>
      <c r="D41" s="34">
        <f ca="1">+COUNTIFS(MIR_2018!$A$13:$A$37,ContarInd!$B41,MIR_2018!$BI$13:$BI$37,ContarInd!D$37)</f>
        <v>0</v>
      </c>
      <c r="E41" s="34">
        <f ca="1">+COUNTIFS(MIR_2018!$A$13:$A$37,ContarInd!$B41,MIR_2018!$BI$13:$BI$37,ContarInd!E$37)</f>
        <v>0</v>
      </c>
      <c r="F41" s="34">
        <f ca="1">+COUNTIFS(MIR_2018!$A$13:$A$37,ContarInd!$B41,MIR_2018!$BI$13:$BI$37,ContarInd!F$37)</f>
        <v>0</v>
      </c>
      <c r="G41" s="43">
        <f t="shared" ca="1" si="8"/>
        <v>0</v>
      </c>
    </row>
    <row r="42" spans="1:9" ht="16.5" x14ac:dyDescent="0.25">
      <c r="A42" s="171"/>
      <c r="B42" s="33" t="s">
        <v>167</v>
      </c>
      <c r="C42" s="34">
        <f>+COUNTIFS(MIR_2018!$A$13:$A$37,ContarInd!$B42,MIR_2018!$BI$13:$BI$37,ContarInd!C$37)</f>
        <v>0</v>
      </c>
      <c r="D42" s="34">
        <f>+COUNTIFS(MIR_2018!$A$13:$A$37,ContarInd!$B42,MIR_2018!$BI$13:$BI$37,ContarInd!D$37)</f>
        <v>0</v>
      </c>
      <c r="E42" s="34">
        <f>+COUNTIFS(MIR_2018!$A$13:$A$37,ContarInd!$B42,MIR_2018!$BI$13:$BI$37,ContarInd!E$37)</f>
        <v>0</v>
      </c>
      <c r="F42" s="34">
        <f>+COUNTIFS(MIR_2018!$A$13:$A$37,ContarInd!$B42,MIR_2018!$BI$13:$BI$37,ContarInd!F$37)</f>
        <v>0</v>
      </c>
      <c r="G42" s="43">
        <f t="shared" si="8"/>
        <v>0</v>
      </c>
    </row>
    <row r="43" spans="1:9" s="23" customFormat="1" ht="16.5" x14ac:dyDescent="0.25">
      <c r="A43" s="171"/>
      <c r="B43" s="44" t="s">
        <v>168</v>
      </c>
      <c r="C43" s="43">
        <f ca="1">SUM(C38:C42)</f>
        <v>0</v>
      </c>
      <c r="D43" s="43">
        <f ca="1">SUM(D38:D42)</f>
        <v>0</v>
      </c>
      <c r="E43" s="43">
        <f ca="1">SUM(E38:E42)</f>
        <v>0</v>
      </c>
      <c r="F43" s="43">
        <f ca="1">SUM(F38:F42)</f>
        <v>0</v>
      </c>
      <c r="G43" s="43">
        <f t="shared" ca="1" si="8"/>
        <v>0</v>
      </c>
      <c r="H43" s="42"/>
      <c r="I43" s="49"/>
    </row>
    <row r="44" spans="1:9" x14ac:dyDescent="0.25">
      <c r="B44" s="39"/>
      <c r="C44" s="27" t="str">
        <f ca="1">IF(C43=C6,"Ok","x")</f>
        <v>Ok</v>
      </c>
      <c r="D44" s="27" t="str">
        <f t="shared" ref="D44:G44" ca="1" si="9">IF(D43=D6,"Ok","x")</f>
        <v>Ok</v>
      </c>
      <c r="E44" s="27" t="str">
        <f t="shared" ca="1" si="9"/>
        <v>Ok</v>
      </c>
      <c r="F44" s="27" t="str">
        <f t="shared" ca="1" si="9"/>
        <v>Ok</v>
      </c>
      <c r="G44" s="42" t="str">
        <f t="shared" ca="1" si="9"/>
        <v>Ok</v>
      </c>
      <c r="H44" s="27"/>
      <c r="I44" s="46"/>
    </row>
    <row r="46" spans="1:9" ht="16.5" x14ac:dyDescent="0.25">
      <c r="A46" s="171" t="s">
        <v>44</v>
      </c>
      <c r="B46" s="33"/>
      <c r="C46" s="28" t="s">
        <v>159</v>
      </c>
      <c r="D46" s="29" t="s">
        <v>169</v>
      </c>
      <c r="E46" s="30" t="s">
        <v>160</v>
      </c>
      <c r="F46" s="31" t="s">
        <v>161</v>
      </c>
      <c r="G46" s="40" t="s">
        <v>166</v>
      </c>
    </row>
    <row r="47" spans="1:9" ht="16.5" x14ac:dyDescent="0.25">
      <c r="A47" s="171"/>
      <c r="B47" s="33" t="s">
        <v>61</v>
      </c>
      <c r="C47" s="32">
        <f ca="1">+COUNTIFS(MIR_2018!$A$13:$A$37,ContarInd!$B47,MIR_2018!$AK$13:$AK$37,ContarInd!C$46)</f>
        <v>0</v>
      </c>
      <c r="D47" s="32">
        <f ca="1">+COUNTIFS(MIR_2018!$A$13:$A$37,ContarInd!$B47,MIR_2018!$AK$13:$AK$37,ContarInd!D$46)</f>
        <v>0</v>
      </c>
      <c r="E47" s="32">
        <f ca="1">+COUNTIFS(MIR_2018!$A$13:$A$37,ContarInd!$B47,MIR_2018!$AK$13:$AK$37,ContarInd!E$46)</f>
        <v>0</v>
      </c>
      <c r="F47" s="32">
        <f ca="1">+COUNTIFS(MIR_2018!$A$13:$A$37,ContarInd!$B47,MIR_2018!$AK$13:$AK$37,ContarInd!F$46)</f>
        <v>0</v>
      </c>
      <c r="G47" s="40">
        <f t="shared" ref="G47:G52" ca="1" si="10">SUM(C47:F47)</f>
        <v>0</v>
      </c>
    </row>
    <row r="48" spans="1:9" ht="16.5" x14ac:dyDescent="0.25">
      <c r="A48" s="171"/>
      <c r="B48" s="33" t="s">
        <v>97</v>
      </c>
      <c r="C48" s="32">
        <f ca="1">+COUNTIFS(MIR_2018!$A$13:$A$37,ContarInd!$B48,MIR_2018!$AK$13:$AK$37,ContarInd!C$46)</f>
        <v>0</v>
      </c>
      <c r="D48" s="32">
        <f ca="1">+COUNTIFS(MIR_2018!$A$13:$A$37,ContarInd!$B48,MIR_2018!$AK$13:$AK$37,ContarInd!D$46)</f>
        <v>0</v>
      </c>
      <c r="E48" s="32">
        <f ca="1">+COUNTIFS(MIR_2018!$A$13:$A$37,ContarInd!$B48,MIR_2018!$AK$13:$AK$37,ContarInd!E$46)</f>
        <v>0</v>
      </c>
      <c r="F48" s="32">
        <f ca="1">+COUNTIFS(MIR_2018!$A$13:$A$37,ContarInd!$B48,MIR_2018!$AK$13:$AK$37,ContarInd!F$46)</f>
        <v>0</v>
      </c>
      <c r="G48" s="40">
        <f t="shared" ca="1" si="10"/>
        <v>0</v>
      </c>
    </row>
    <row r="49" spans="1:9" ht="16.5" x14ac:dyDescent="0.25">
      <c r="A49" s="171"/>
      <c r="B49" s="33" t="s">
        <v>98</v>
      </c>
      <c r="C49" s="32">
        <f ca="1">+COUNTIFS(MIR_2018!$A$13:$A$37,ContarInd!$B49,MIR_2018!$AK$13:$AK$37,ContarInd!C$46)</f>
        <v>0</v>
      </c>
      <c r="D49" s="32">
        <f ca="1">+COUNTIFS(MIR_2018!$A$13:$A$37,ContarInd!$B49,MIR_2018!$AK$13:$AK$37,ContarInd!D$46)</f>
        <v>0</v>
      </c>
      <c r="E49" s="32">
        <f ca="1">+COUNTIFS(MIR_2018!$A$13:$A$37,ContarInd!$B49,MIR_2018!$AK$13:$AK$37,ContarInd!E$46)</f>
        <v>0</v>
      </c>
      <c r="F49" s="32">
        <f ca="1">+COUNTIFS(MIR_2018!$A$13:$A$37,ContarInd!$B49,MIR_2018!$AK$13:$AK$37,ContarInd!F$46)</f>
        <v>0</v>
      </c>
      <c r="G49" s="40">
        <f t="shared" ca="1" si="10"/>
        <v>0</v>
      </c>
    </row>
    <row r="50" spans="1:9" ht="16.5" x14ac:dyDescent="0.25">
      <c r="A50" s="171"/>
      <c r="B50" s="33" t="s">
        <v>99</v>
      </c>
      <c r="C50" s="32">
        <f ca="1">+COUNTIFS(MIR_2018!$A$13:$A$37,ContarInd!$B50,MIR_2018!$AK$13:$AK$37,ContarInd!C$46)</f>
        <v>0</v>
      </c>
      <c r="D50" s="32">
        <f ca="1">+COUNTIFS(MIR_2018!$A$13:$A$37,ContarInd!$B50,MIR_2018!$AK$13:$AK$37,ContarInd!D$46)</f>
        <v>0</v>
      </c>
      <c r="E50" s="32">
        <f ca="1">+COUNTIFS(MIR_2018!$A$13:$A$37,ContarInd!$B50,MIR_2018!$AK$13:$AK$37,ContarInd!E$46)</f>
        <v>0</v>
      </c>
      <c r="F50" s="32">
        <f ca="1">+COUNTIFS(MIR_2018!$A$13:$A$37,ContarInd!$B50,MIR_2018!$AK$13:$AK$37,ContarInd!F$46)</f>
        <v>0</v>
      </c>
      <c r="G50" s="40">
        <f t="shared" ca="1" si="10"/>
        <v>0</v>
      </c>
    </row>
    <row r="51" spans="1:9" ht="16.5" x14ac:dyDescent="0.25">
      <c r="A51" s="171"/>
      <c r="B51" s="33" t="s">
        <v>167</v>
      </c>
      <c r="C51" s="32">
        <f>+COUNTIFS(MIR_2018!$A$13:$A$37,ContarInd!$B51,MIR_2018!$AK$13:$AK$37,ContarInd!C$46)</f>
        <v>0</v>
      </c>
      <c r="D51" s="32">
        <f>+COUNTIFS(MIR_2018!$A$13:$A$37,ContarInd!$B51,MIR_2018!$AK$13:$AK$37,ContarInd!D$46)</f>
        <v>0</v>
      </c>
      <c r="E51" s="32">
        <f>+COUNTIFS(MIR_2018!$A$13:$A$37,ContarInd!$B51,MIR_2018!$AK$13:$AK$37,ContarInd!E$46)</f>
        <v>0</v>
      </c>
      <c r="F51" s="32">
        <f>+COUNTIFS(MIR_2018!$A$13:$A$37,ContarInd!$B51,MIR_2018!$AK$13:$AK$37,ContarInd!F$46)</f>
        <v>0</v>
      </c>
      <c r="G51" s="40">
        <f t="shared" si="10"/>
        <v>0</v>
      </c>
    </row>
    <row r="52" spans="1:9" s="23" customFormat="1" ht="16.5" x14ac:dyDescent="0.25">
      <c r="A52" s="171"/>
      <c r="B52" s="44" t="s">
        <v>168</v>
      </c>
      <c r="C52" s="40">
        <f ca="1">SUM(C47:C51)</f>
        <v>0</v>
      </c>
      <c r="D52" s="40">
        <f ca="1">SUM(D47:D51)</f>
        <v>0</v>
      </c>
      <c r="E52" s="40">
        <f ca="1">SUM(E47:E51)</f>
        <v>0</v>
      </c>
      <c r="F52" s="40">
        <f ca="1">SUM(F47:F51)</f>
        <v>0</v>
      </c>
      <c r="G52" s="40">
        <f t="shared" ca="1" si="10"/>
        <v>0</v>
      </c>
      <c r="H52" s="42"/>
      <c r="I52" s="48"/>
    </row>
    <row r="53" spans="1:9" x14ac:dyDescent="0.25">
      <c r="C53" s="27" t="str">
        <f ca="1">IF(C52=C7,"Ok","x")</f>
        <v>Ok</v>
      </c>
      <c r="D53" s="27" t="str">
        <f t="shared" ref="D53:G53" ca="1" si="11">IF(D52=D7,"Ok","x")</f>
        <v>Ok</v>
      </c>
      <c r="E53" s="27" t="str">
        <f t="shared" ca="1" si="11"/>
        <v>Ok</v>
      </c>
      <c r="F53" s="27" t="str">
        <f t="shared" ca="1" si="11"/>
        <v>Ok</v>
      </c>
      <c r="G53" s="42" t="str">
        <f t="shared" ca="1" si="11"/>
        <v>Ok</v>
      </c>
      <c r="H53" s="27"/>
    </row>
  </sheetData>
  <mergeCells count="6">
    <mergeCell ref="A46:A52"/>
    <mergeCell ref="A2:A8"/>
    <mergeCell ref="A10:A16"/>
    <mergeCell ref="A19:A25"/>
    <mergeCell ref="A28:A34"/>
    <mergeCell ref="A37:A4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D150"/>
  <sheetViews>
    <sheetView workbookViewId="0">
      <selection activeCell="B19" sqref="B19"/>
    </sheetView>
  </sheetViews>
  <sheetFormatPr baseColWidth="10" defaultRowHeight="12.75" x14ac:dyDescent="0.2"/>
  <cols>
    <col min="1" max="1" width="11.42578125" style="12"/>
    <col min="2" max="2" width="33.85546875" style="17" customWidth="1"/>
    <col min="3" max="3" width="15.42578125" style="17" bestFit="1" customWidth="1"/>
    <col min="4" max="4" width="11.42578125" style="9"/>
    <col min="5" max="5" width="28.140625" style="17" bestFit="1" customWidth="1"/>
    <col min="6" max="15" width="11.42578125" style="10"/>
    <col min="16" max="16" width="17.5703125" style="10" customWidth="1"/>
    <col min="17" max="17" width="11.42578125" style="10"/>
    <col min="18" max="20" width="11.42578125" style="5"/>
    <col min="21" max="22" width="11.42578125" style="19"/>
    <col min="23" max="23" width="11.42578125" style="5"/>
    <col min="24" max="24" width="11.42578125" style="12"/>
    <col min="25" max="25" width="15.42578125" style="5" customWidth="1"/>
    <col min="26" max="51" width="11.42578125" style="5"/>
    <col min="52" max="52" width="11.42578125" style="22"/>
    <col min="53" max="16384" width="11.42578125" style="5"/>
  </cols>
  <sheetData>
    <row r="4" spans="1:56" s="7" customFormat="1" ht="38.25" x14ac:dyDescent="0.25">
      <c r="A4" s="13" t="s">
        <v>114</v>
      </c>
      <c r="B4" s="15" t="s">
        <v>115</v>
      </c>
      <c r="C4" s="15" t="s">
        <v>116</v>
      </c>
      <c r="D4" s="14" t="s">
        <v>117</v>
      </c>
      <c r="E4" s="15" t="s">
        <v>65</v>
      </c>
      <c r="F4" s="18" t="s">
        <v>118</v>
      </c>
      <c r="G4" s="18" t="s">
        <v>119</v>
      </c>
      <c r="H4" s="18" t="s">
        <v>120</v>
      </c>
      <c r="I4" s="18" t="s">
        <v>121</v>
      </c>
      <c r="J4" s="18" t="s">
        <v>122</v>
      </c>
      <c r="K4" s="18" t="s">
        <v>9</v>
      </c>
      <c r="L4" s="18" t="s">
        <v>11</v>
      </c>
      <c r="M4" s="18" t="s">
        <v>101</v>
      </c>
      <c r="N4" s="18" t="s">
        <v>123</v>
      </c>
      <c r="O4" s="18" t="s">
        <v>124</v>
      </c>
      <c r="P4" s="18" t="s">
        <v>5</v>
      </c>
      <c r="Q4" s="18" t="s">
        <v>125</v>
      </c>
      <c r="R4" s="7" t="s">
        <v>15</v>
      </c>
      <c r="S4" s="7" t="s">
        <v>16</v>
      </c>
      <c r="T4" s="101" t="s">
        <v>126</v>
      </c>
      <c r="U4" s="173" t="s">
        <v>18</v>
      </c>
      <c r="V4" s="173"/>
      <c r="W4" s="7" t="s">
        <v>127</v>
      </c>
      <c r="X4" s="13" t="s">
        <v>128</v>
      </c>
      <c r="Y4" s="7" t="s">
        <v>129</v>
      </c>
      <c r="Z4" s="7" t="s">
        <v>130</v>
      </c>
      <c r="AA4" s="7" t="s">
        <v>131</v>
      </c>
      <c r="AB4" s="7" t="s">
        <v>132</v>
      </c>
      <c r="AC4" s="7" t="s">
        <v>133</v>
      </c>
      <c r="AD4" s="7" t="s">
        <v>40</v>
      </c>
      <c r="AE4" s="7" t="s">
        <v>134</v>
      </c>
      <c r="AF4" s="7" t="s">
        <v>135</v>
      </c>
      <c r="AG4" s="7" t="s">
        <v>136</v>
      </c>
      <c r="AH4" s="7" t="s">
        <v>137</v>
      </c>
      <c r="AI4" s="7" t="s">
        <v>138</v>
      </c>
      <c r="AJ4" s="7" t="s">
        <v>40</v>
      </c>
      <c r="AK4" s="7" t="s">
        <v>134</v>
      </c>
      <c r="AL4" s="7" t="s">
        <v>139</v>
      </c>
      <c r="AM4" s="7" t="s">
        <v>140</v>
      </c>
      <c r="AN4" s="7" t="s">
        <v>141</v>
      </c>
      <c r="AO4" s="7" t="s">
        <v>142</v>
      </c>
      <c r="AP4" s="7" t="s">
        <v>40</v>
      </c>
      <c r="AQ4" s="7" t="s">
        <v>134</v>
      </c>
      <c r="AR4" s="7" t="s">
        <v>143</v>
      </c>
      <c r="AS4" s="7" t="s">
        <v>144</v>
      </c>
      <c r="AT4" s="7" t="s">
        <v>145</v>
      </c>
      <c r="AU4" s="7" t="s">
        <v>146</v>
      </c>
      <c r="AV4" s="7" t="s">
        <v>40</v>
      </c>
      <c r="AW4" s="7" t="s">
        <v>134</v>
      </c>
      <c r="AX4" s="7" t="s">
        <v>147</v>
      </c>
      <c r="AY4" s="7" t="s">
        <v>148</v>
      </c>
      <c r="AZ4" s="21" t="s">
        <v>149</v>
      </c>
      <c r="BA4" s="7" t="s">
        <v>150</v>
      </c>
      <c r="BB4" s="7" t="s">
        <v>40</v>
      </c>
      <c r="BC4" s="7" t="s">
        <v>134</v>
      </c>
      <c r="BD4" s="7" t="s">
        <v>151</v>
      </c>
    </row>
    <row r="5" spans="1:56" s="3" customFormat="1" x14ac:dyDescent="0.25">
      <c r="A5" s="11"/>
      <c r="B5" s="16"/>
      <c r="C5" s="16"/>
      <c r="D5" s="8"/>
      <c r="E5" s="16"/>
      <c r="F5" s="4"/>
      <c r="G5" s="4"/>
      <c r="H5" s="4"/>
      <c r="I5" s="4"/>
      <c r="J5" s="4"/>
      <c r="K5" s="4"/>
      <c r="L5" s="4"/>
      <c r="M5" s="4"/>
      <c r="N5" s="4"/>
      <c r="O5" s="4"/>
      <c r="P5" s="4"/>
      <c r="Q5" s="4"/>
      <c r="U5" s="7" t="s">
        <v>59</v>
      </c>
      <c r="V5" s="7" t="s">
        <v>60</v>
      </c>
      <c r="X5" s="11"/>
      <c r="AZ5" s="20"/>
    </row>
    <row r="6" spans="1:56" s="69" customFormat="1" x14ac:dyDescent="0.25">
      <c r="A6" s="67">
        <f>+VLOOKUP($D6,Catálogos!$A$14:$E$40,5,0)</f>
        <v>2</v>
      </c>
      <c r="B6" s="68" t="str">
        <f>+VLOOKUP($D6,Catálogos!$A$14:$E$40,3,0)</f>
        <v>Promover el pleno ejercicio de los derechos de acceso a la información pública y de protección de datos personales, así como la transparencia y apertura de las instituciones públicas.</v>
      </c>
      <c r="C6" s="68" t="str">
        <f>+VLOOKUP(D6,Catálogos!$A$14:$F$40,6,0)</f>
        <v>Presidencia</v>
      </c>
      <c r="D6" s="69" t="str">
        <f>+MID(MIR_2018!$D$6,1,3)</f>
        <v>170</v>
      </c>
      <c r="E6" s="68" t="str">
        <f>+MID(MIR_2018!$D$6,7,150)</f>
        <v>Dirección General de Comunicación Social y Difusión</v>
      </c>
      <c r="F6" s="69" t="str">
        <f>+MIR_2018!B13</f>
        <v>GAF01</v>
      </c>
      <c r="G6" s="69" t="str">
        <f>MIR_2018!C13</f>
        <v>Fin</v>
      </c>
      <c r="H6" s="70" t="str">
        <f>+MIR_2018!D13</f>
        <v xml:space="preserve">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 
</v>
      </c>
      <c r="I6" s="70" t="str">
        <f>+MIR_2018!E13</f>
        <v xml:space="preserve">Tasa de Incremento de la Imagen y Percepción Institucional
</v>
      </c>
      <c r="J6" s="70" t="str">
        <f>+MIR_2018!F13</f>
        <v xml:space="preserve">Mide, a través de un reactivo estratégico de un instrumento de investigación aplicado a nivel nacional y con validez externa (Encuesta Nacional de Percepción Ciudadana - ENPC), el grado de variación de la imagen y percepción institucional del INAI entre la población. </v>
      </c>
      <c r="K6" s="70" t="str">
        <f>+MIR_2018!G13</f>
        <v>((Porcentaje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v>
      </c>
      <c r="L6" s="70" t="str">
        <f>+MIR_2018!R13</f>
        <v>Anual</v>
      </c>
      <c r="M6" s="70" t="str">
        <f>+MIR_2018!S13</f>
        <v>Tasa de variación</v>
      </c>
      <c r="N6" s="70" t="str">
        <f>+MIR_2018!V13</f>
        <v>Eficacia</v>
      </c>
      <c r="O6" s="70" t="str">
        <f>+MIR_2018!W13</f>
        <v>Estratégico</v>
      </c>
      <c r="P6" s="70" t="str">
        <f>+MIR_2018!X13</f>
        <v xml:space="preserve">Encuesta Nacional de Percepción Ciudadana (INAI), publicada en el portal del INAI (http://inicio.inai.org.mx/SitePages/Publicaciones.aspx) </v>
      </c>
      <c r="Q6" s="70" t="str">
        <f>+MIR_2018!Y13</f>
        <v>La legislación en materia de Acceso a la Información y Protección de Datos Personales permanecen vigentes.</v>
      </c>
      <c r="R6" s="70" t="str">
        <f>+MIR_2018!Z13</f>
        <v>Relativo</v>
      </c>
      <c r="S6" s="70" t="str">
        <f>+MIR_2018!AA13</f>
        <v xml:space="preserve">Constante </v>
      </c>
      <c r="T6" s="70" t="str">
        <f>+MIR_2018!AB13</f>
        <v>Ascendente</v>
      </c>
      <c r="U6" s="71">
        <f>+MIR_2018!AC13</f>
        <v>43101</v>
      </c>
      <c r="V6" s="71">
        <f>+MIR_2018!AD13</f>
        <v>43465</v>
      </c>
      <c r="W6" s="69">
        <f>+MIR_2018!AE13</f>
        <v>54</v>
      </c>
      <c r="X6" s="67">
        <f>+MIR_2018!AF13</f>
        <v>2016</v>
      </c>
      <c r="Y6" s="70" t="str">
        <f>+MIR_2018!AG13</f>
        <v>Se calculó la línea base con información de 2016</v>
      </c>
      <c r="Z6" s="69">
        <f>+MIR_2018!AH13</f>
        <v>5</v>
      </c>
      <c r="AA6" s="69">
        <f>+MIR_2018!AN13</f>
        <v>0</v>
      </c>
      <c r="AB6" s="69" t="str">
        <f ca="1">+IF(AD6="No aplica","-",IF(MIR_2018!AO13="Sin avance","Sin avance",IF(MIR_2018!AO13&lt;&gt;"Sin avance",_xlfn.FORMULATEXT(MIR_2018!AO13),"0")))</f>
        <v>-</v>
      </c>
      <c r="AC6" s="69" t="str">
        <f ca="1">+MIR_2018!AP13</f>
        <v>No aplica</v>
      </c>
      <c r="AD6" s="69" t="str">
        <f ca="1">+MIR_2018!AQ13</f>
        <v>No aplica</v>
      </c>
      <c r="AE6" s="69" t="str">
        <f ca="1">+MIR_2018!AR13</f>
        <v>No aplica</v>
      </c>
      <c r="AF6" s="70">
        <f>+MIR_2018!AS13</f>
        <v>0</v>
      </c>
      <c r="AG6" s="69">
        <f>+MIR_2018!AT13</f>
        <v>0</v>
      </c>
      <c r="AH6" s="69" t="str">
        <f ca="1">+IF(AJ6="No aplica","-",IF(MIR_2018!AU13="Sin avance","Sin avance",IF(MIR_2018!AU13&lt;&gt;"Sin avance",_xlfn.FORMULATEXT(MIR_2018!AU13),"0")))</f>
        <v>-</v>
      </c>
      <c r="AI6" s="69" t="str">
        <f ca="1">+MIR_2018!AV13</f>
        <v>No aplica</v>
      </c>
      <c r="AJ6" s="69" t="str">
        <f ca="1">+MIR_2018!AW13</f>
        <v>No aplica</v>
      </c>
      <c r="AK6" s="69" t="str">
        <f ca="1">+MIR_2018!AX13</f>
        <v>No aplica</v>
      </c>
      <c r="AL6" s="70">
        <f>+MIR_2018!AY13</f>
        <v>0</v>
      </c>
      <c r="AM6" s="69">
        <f>+MIR_2018!AZ13</f>
        <v>0</v>
      </c>
      <c r="AN6" s="69" t="str">
        <f ca="1">+IF(AP6="No aplica","0",IF(MIR_2018!BA13="Sin avance","Sin avance",IF(MIR_2018!BA13&lt;&gt;"Sin avance",_xlfn.FORMULATEXT(MIR_2018!BA13),"0")))</f>
        <v>0</v>
      </c>
      <c r="AO6" s="69" t="str">
        <f ca="1">+MIR_2018!BB13</f>
        <v>No aplica</v>
      </c>
      <c r="AP6" s="69" t="str">
        <f ca="1">+MIR_2018!BC13</f>
        <v>No aplica</v>
      </c>
      <c r="AQ6" s="69" t="str">
        <f ca="1">+MIR_2018!BD13</f>
        <v>No aplica</v>
      </c>
      <c r="AR6" s="70">
        <f>+MIR_2018!BE13</f>
        <v>0</v>
      </c>
      <c r="AS6" s="69">
        <f>+MIR_2018!BF13</f>
        <v>0</v>
      </c>
      <c r="AT6" s="69" t="str">
        <f ca="1">+IF(AV6="No aplica","0",IF(MIR_2018!BG13="Sin avance","Sin avance",IF(MIR_2018!BG13&lt;&gt;"Sin avance",_xlfn.FORMULATEXT(MIR_2018!BG13),"0")))</f>
        <v>0</v>
      </c>
      <c r="AU6" s="69" t="str">
        <f ca="1">+MIR_2018!BH13</f>
        <v>No aplica</v>
      </c>
      <c r="AV6" s="69" t="str">
        <f ca="1">+MIR_2018!BI13</f>
        <v>No aplica</v>
      </c>
      <c r="AW6" s="69" t="str">
        <f ca="1">+MIR_2018!BJ13</f>
        <v>No aplica</v>
      </c>
      <c r="AX6" s="70">
        <f>+MIR_2018!BK13</f>
        <v>0</v>
      </c>
      <c r="AY6" s="69">
        <f>+MIR_2018!AH13</f>
        <v>5</v>
      </c>
      <c r="AZ6" s="72" t="e">
        <f ca="1">+IF(BB6="No aplica","-",IF(MIR_2018!AI13="Sin avance","Sin avance",IF(MIR_2018!AI13&lt;&gt;"Sin avance",_xlfn.FORMULATEXT(MIR_2018!AI13),"-")))</f>
        <v>#N/A</v>
      </c>
      <c r="BA6" s="69" t="str">
        <f ca="1">+MIR_2018!AJ13</f>
        <v/>
      </c>
      <c r="BB6" s="69" t="str">
        <f ca="1">+MIR_2018!AK13</f>
        <v>Ingresar meta alcanzada</v>
      </c>
      <c r="BC6" s="69" t="str">
        <f ca="1">+MIR_2018!AL13</f>
        <v/>
      </c>
      <c r="BD6" s="70">
        <f>+MIR_2018!AM13</f>
        <v>0</v>
      </c>
    </row>
    <row r="7" spans="1:56" s="69" customFormat="1" x14ac:dyDescent="0.25">
      <c r="A7" s="67">
        <f>+VLOOKUP($D7,Catálogos!$A$14:$E$40,5,0)</f>
        <v>2</v>
      </c>
      <c r="B7" s="68" t="str">
        <f>+VLOOKUP($D7,Catálogos!$A$14:$E$40,3,0)</f>
        <v>Promover el pleno ejercicio de los derechos de acceso a la información pública y de protección de datos personales, así como la transparencia y apertura de las instituciones públicas.</v>
      </c>
      <c r="C7" s="68" t="str">
        <f>+VLOOKUP(D7,Catálogos!$A$14:$F$40,6,0)</f>
        <v>Presidencia</v>
      </c>
      <c r="D7" s="69" t="str">
        <f>+MID(MIR_2018!$D$6,1,3)</f>
        <v>170</v>
      </c>
      <c r="E7" s="68" t="str">
        <f>+MID(MIR_2018!$D$6,7,150)</f>
        <v>Dirección General de Comunicación Social y Difusión</v>
      </c>
      <c r="F7" s="69" t="str">
        <f t="shared" ref="F7:G7" si="0">+F6</f>
        <v>GAF01</v>
      </c>
      <c r="G7" s="69" t="str">
        <f t="shared" si="0"/>
        <v>Fin</v>
      </c>
      <c r="H7" s="70" t="str">
        <f>+H6</f>
        <v xml:space="preserve">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 
</v>
      </c>
      <c r="I7" s="70" t="str">
        <f>+MIR_2018!E14</f>
        <v>Porcentaje de personas que conocen o han oído hablar del Instituto</v>
      </c>
      <c r="J7" s="70" t="str">
        <f>+MIR_2018!F14</f>
        <v xml:space="preserve">Mide, a través de un reactivo estratégico de un instrumento de investigación aplicado a nivel nacional y con validez externa (Encuesta Nacional de Acceso a la Información Pública y Protección de Datos Personales -ENAID), la imagen y percepción institucional del INAI entre la población. </v>
      </c>
      <c r="K7" s="70" t="str">
        <f>+MIR_2018!G14</f>
        <v>(Número de personas que conocen o han oído hablar del Instituto Nacional de Transparencia, Acceso a la Información y Protección del Datos Personales en la medición actual de ENAID / Número de personas encuestadas en la ENAID)*100</v>
      </c>
      <c r="L7" s="70" t="str">
        <f>+MIR_2018!R14</f>
        <v>Bienal</v>
      </c>
      <c r="M7" s="70" t="str">
        <f>+MIR_2018!S14</f>
        <v>Porcentaje</v>
      </c>
      <c r="N7" s="70" t="str">
        <f>+MIR_2018!V14</f>
        <v>Eficacia</v>
      </c>
      <c r="O7" s="70" t="str">
        <f>+MIR_2018!W14</f>
        <v>Estratégico</v>
      </c>
      <c r="P7" s="70" t="str">
        <f>+MIR_2018!X14</f>
        <v xml:space="preserve">Encuesta Nacional de Acceso a la Información Pública y Protección de Datos Personales (ENAID)
Resultados de la Encuesta  nacional de percepción ciudadana sobre el trabajo del INAI, disponible en la página de internet del Instituto. 
http://www.beta.inegi.org.mx/proyectos/enchogares/especiales/enaid/2016/
</v>
      </c>
      <c r="Q7" s="70" t="str">
        <f>+Q6</f>
        <v>La legislación en materia de Acceso a la Información y Protección de Datos Personales permanecen vigentes.</v>
      </c>
      <c r="R7" s="70" t="str">
        <f>+MIR_2018!Z14</f>
        <v>Relativo</v>
      </c>
      <c r="S7" s="70" t="str">
        <f>+MIR_2018!AA14</f>
        <v xml:space="preserve">Constante </v>
      </c>
      <c r="T7" s="70" t="str">
        <f>+MIR_2018!AB14</f>
        <v>Ascendente</v>
      </c>
      <c r="U7" s="71">
        <f>+MIR_2018!AC14</f>
        <v>43101</v>
      </c>
      <c r="V7" s="71">
        <f>+MIR_2018!AD14</f>
        <v>43465</v>
      </c>
      <c r="W7" s="69">
        <f>+MIR_2018!AE14</f>
        <v>7.7</v>
      </c>
      <c r="X7" s="67">
        <f>+MIR_2018!AF14</f>
        <v>2016</v>
      </c>
      <c r="Y7" s="70" t="str">
        <f>+MIR_2018!AG14</f>
        <v>Se calculó la línea base con información de 2016</v>
      </c>
      <c r="Z7" s="69">
        <f>+MIR_2018!AH14</f>
        <v>12</v>
      </c>
      <c r="AA7" s="69">
        <f>+MIR_2018!AN14</f>
        <v>0</v>
      </c>
      <c r="AB7" s="69" t="str">
        <f ca="1">+IF(AD7="No aplica","-",IF(MIR_2018!AO14="Sin avance","Sin avance",IF(MIR_2018!AO14&lt;&gt;"Sin avance",_xlfn.FORMULATEXT(MIR_2018!AO14),"0")))</f>
        <v>-</v>
      </c>
      <c r="AC7" s="69" t="str">
        <f ca="1">+MIR_2018!AP14</f>
        <v>No aplica</v>
      </c>
      <c r="AD7" s="69" t="str">
        <f ca="1">+MIR_2018!AQ14</f>
        <v>No aplica</v>
      </c>
      <c r="AE7" s="69" t="str">
        <f ca="1">+MIR_2018!AR14</f>
        <v>No aplica</v>
      </c>
      <c r="AF7" s="70">
        <f>+MIR_2018!AS14</f>
        <v>0</v>
      </c>
      <c r="AG7" s="69">
        <f>+MIR_2018!AT14</f>
        <v>0</v>
      </c>
      <c r="AH7" s="69" t="str">
        <f ca="1">+IF(AJ7="No aplica","-",IF(MIR_2018!AU14="Sin avance","Sin avance",IF(MIR_2018!AU14&lt;&gt;"Sin avance",_xlfn.FORMULATEXT(MIR_2018!AU14),"0")))</f>
        <v>-</v>
      </c>
      <c r="AI7" s="69" t="str">
        <f ca="1">+MIR_2018!AV14</f>
        <v>No aplica</v>
      </c>
      <c r="AJ7" s="69" t="str">
        <f ca="1">+MIR_2018!AW14</f>
        <v>No aplica</v>
      </c>
      <c r="AK7" s="69" t="str">
        <f ca="1">+MIR_2018!AX14</f>
        <v>No aplica</v>
      </c>
      <c r="AL7" s="70">
        <f>+MIR_2018!AY14</f>
        <v>0</v>
      </c>
      <c r="AM7" s="69">
        <f>+MIR_2018!AZ14</f>
        <v>0</v>
      </c>
      <c r="AN7" s="69" t="str">
        <f ca="1">+IF(AP7="No aplica","0",IF(MIR_2018!BA14="Sin avance","Sin avance",IF(MIR_2018!BA14&lt;&gt;"Sin avance",_xlfn.FORMULATEXT(MIR_2018!BA14),"0")))</f>
        <v>0</v>
      </c>
      <c r="AO7" s="69" t="str">
        <f ca="1">+MIR_2018!BB14</f>
        <v>No aplica</v>
      </c>
      <c r="AP7" s="69" t="str">
        <f ca="1">+MIR_2018!BC14</f>
        <v>No aplica</v>
      </c>
      <c r="AQ7" s="69" t="str">
        <f ca="1">+MIR_2018!BD14</f>
        <v>No aplica</v>
      </c>
      <c r="AR7" s="70">
        <f>+MIR_2018!BE14</f>
        <v>0</v>
      </c>
      <c r="AS7" s="69">
        <f>+MIR_2018!BF14</f>
        <v>0</v>
      </c>
      <c r="AT7" s="69" t="str">
        <f ca="1">+IF(AV7="No aplica","0",IF(MIR_2018!BG14="Sin avance","Sin avance",IF(MIR_2018!BG14&lt;&gt;"Sin avance",_xlfn.FORMULATEXT(MIR_2018!BG14),"0")))</f>
        <v>0</v>
      </c>
      <c r="AU7" s="69" t="str">
        <f ca="1">+MIR_2018!BH14</f>
        <v>No aplica</v>
      </c>
      <c r="AV7" s="69" t="str">
        <f ca="1">+MIR_2018!BI14</f>
        <v>No aplica</v>
      </c>
      <c r="AW7" s="69" t="str">
        <f ca="1">+MIR_2018!BJ14</f>
        <v>No aplica</v>
      </c>
      <c r="AX7" s="70">
        <f>+MIR_2018!BK14</f>
        <v>0</v>
      </c>
      <c r="AY7" s="69">
        <f>+MIR_2018!AH14</f>
        <v>12</v>
      </c>
      <c r="AZ7" s="72" t="e">
        <f ca="1">+IF(BB7="No aplica","-",IF(MIR_2018!AI14="Sin avance","Sin avance",IF(MIR_2018!AI14&lt;&gt;"Sin avance",_xlfn.FORMULATEXT(MIR_2018!AI14),"-")))</f>
        <v>#N/A</v>
      </c>
      <c r="BA7" s="69" t="str">
        <f ca="1">+MIR_2018!AJ14</f>
        <v/>
      </c>
      <c r="BB7" s="69" t="str">
        <f ca="1">+MIR_2018!AK14</f>
        <v>Ingresar meta alcanzada</v>
      </c>
      <c r="BC7" s="69" t="str">
        <f>+MIR_2018!AL14</f>
        <v/>
      </c>
      <c r="BD7" s="70">
        <f>+MIR_2018!AM14</f>
        <v>0</v>
      </c>
    </row>
    <row r="8" spans="1:56" s="69" customFormat="1" x14ac:dyDescent="0.25">
      <c r="A8" s="67">
        <f>+VLOOKUP($D8,Catálogos!$A$14:$E$40,5,0)</f>
        <v>2</v>
      </c>
      <c r="B8" s="68" t="str">
        <f>+VLOOKUP($D8,Catálogos!$A$14:$E$40,3,0)</f>
        <v>Promover el pleno ejercicio de los derechos de acceso a la información pública y de protección de datos personales, así como la transparencia y apertura de las instituciones públicas.</v>
      </c>
      <c r="C8" s="68" t="str">
        <f>+VLOOKUP(D8,Catálogos!$A$14:$F$40,6,0)</f>
        <v>Presidencia</v>
      </c>
      <c r="D8" s="69" t="str">
        <f>+MID(MIR_2018!$D$6,1,3)</f>
        <v>170</v>
      </c>
      <c r="E8" s="68" t="str">
        <f>+MID(MIR_2018!$D$6,7,150)</f>
        <v>Dirección General de Comunicación Social y Difusión</v>
      </c>
      <c r="F8" s="69" t="str">
        <f>+MIR_2018!B15</f>
        <v>GAP01</v>
      </c>
      <c r="G8" s="69" t="str">
        <f>MIR_2018!C15</f>
        <v>Propósito</v>
      </c>
      <c r="H8" s="70" t="str">
        <f>+MIR_2018!D15</f>
        <v>La ciudadanía, el personal y los medios de comunicación reconocen la identidad y quehacer del INAI.</v>
      </c>
      <c r="I8" s="70" t="str">
        <f>+MIR_2018!E15</f>
        <v xml:space="preserve">Índice de posicionamiento de identidad institucional. </v>
      </c>
      <c r="J8" s="70" t="str">
        <f>+MIR_2018!F15</f>
        <v>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 correspondiente a gran parte de los gastos que se llevan a cabo en materia de comunicación social.</v>
      </c>
      <c r="K8" s="70" t="str">
        <f>+MIR_2018!G15</f>
        <v>X=((X1*0.2)*(X2*0.2)*(X3*0.6))
Donde X1 es el posicionamiento entre el personal, X2 es el posicionamiento en medios de comunicación y X3 es el posicionamiento entre la ciudadanía.</v>
      </c>
      <c r="L8" s="70" t="str">
        <f>+MIR_2018!R15</f>
        <v>Anual</v>
      </c>
      <c r="M8" s="70" t="str">
        <f>+MIR_2018!S15</f>
        <v>Índice</v>
      </c>
      <c r="N8" s="70" t="str">
        <f>+MIR_2018!V15</f>
        <v>Calidad</v>
      </c>
      <c r="O8" s="70" t="str">
        <f>+MIR_2018!W15</f>
        <v>Estratégico</v>
      </c>
      <c r="P8" s="70" t="str">
        <f>+MIR_2018!X15</f>
        <v>- Resultados de la Encuesta  nacional de percepción ciudadana sobre el trabajo del INAI, disponible en la página de internet del Instituto. 
- Resultados de la Encuesta de medios de comunicación interna que obra en los expedientes de la DGCSD.
- Entrega de resultados de la Encuesta de comunicación social INAI 2016 a medios de comunicación mediante oficio al Comisionado presidente.</v>
      </c>
      <c r="Q8" s="70" t="str">
        <f>+MIR_2018!Y15</f>
        <v>La población objetivo conoce los mecanismos para el ejercicio de los derechos de acceso a la información y protección de datos personales.</v>
      </c>
      <c r="R8" s="70" t="str">
        <f>+MIR_2018!Z15</f>
        <v>Relativo</v>
      </c>
      <c r="S8" s="70" t="str">
        <f>+MIR_2018!AA15</f>
        <v xml:space="preserve">Constante </v>
      </c>
      <c r="T8" s="70" t="str">
        <f>+MIR_2018!AB15</f>
        <v>Ascendente</v>
      </c>
      <c r="U8" s="71">
        <f>+MIR_2018!AC15</f>
        <v>43101</v>
      </c>
      <c r="V8" s="71">
        <f>+MIR_2018!AD15</f>
        <v>43465</v>
      </c>
      <c r="W8" s="69">
        <f>+MIR_2018!AE15</f>
        <v>5.92</v>
      </c>
      <c r="X8" s="67">
        <f>+MIR_2018!AF15</f>
        <v>2016</v>
      </c>
      <c r="Y8" s="70" t="str">
        <f>+MIR_2018!AG15</f>
        <v>Se calculó la línea base con información de 2016</v>
      </c>
      <c r="Z8" s="69">
        <f>+MIR_2018!AH15</f>
        <v>6.4</v>
      </c>
      <c r="AA8" s="69">
        <f>+MIR_2018!AN15</f>
        <v>0</v>
      </c>
      <c r="AB8" s="69" t="str">
        <f ca="1">+IF(AD8="No aplica","-",IF(MIR_2018!AO15="Sin avance","Sin avance",IF(MIR_2018!AO15&lt;&gt;"Sin avance",_xlfn.FORMULATEXT(MIR_2018!AO15),"0")))</f>
        <v>-</v>
      </c>
      <c r="AC8" s="69" t="str">
        <f ca="1">+MIR_2018!AP15</f>
        <v>No aplica</v>
      </c>
      <c r="AD8" s="69" t="str">
        <f ca="1">+MIR_2018!AQ15</f>
        <v>No aplica</v>
      </c>
      <c r="AE8" s="69" t="str">
        <f ca="1">+MIR_2018!AR15</f>
        <v>No aplica</v>
      </c>
      <c r="AF8" s="70">
        <f>+MIR_2018!AS15</f>
        <v>0</v>
      </c>
      <c r="AG8" s="69">
        <f>+MIR_2018!AT15</f>
        <v>0</v>
      </c>
      <c r="AH8" s="69" t="str">
        <f ca="1">+IF(AJ8="No aplica","-",IF(MIR_2018!AU15="Sin avance","Sin avance",IF(MIR_2018!AU15&lt;&gt;"Sin avance",_xlfn.FORMULATEXT(MIR_2018!AU15),"0")))</f>
        <v>-</v>
      </c>
      <c r="AI8" s="69" t="str">
        <f ca="1">+MIR_2018!AV15</f>
        <v>No aplica</v>
      </c>
      <c r="AJ8" s="69" t="str">
        <f ca="1">+MIR_2018!AW15</f>
        <v>No aplica</v>
      </c>
      <c r="AK8" s="69" t="str">
        <f ca="1">+MIR_2018!AX15</f>
        <v>No aplica</v>
      </c>
      <c r="AL8" s="70">
        <f>+MIR_2018!AY15</f>
        <v>0</v>
      </c>
      <c r="AM8" s="69">
        <f>+MIR_2018!AZ15</f>
        <v>0</v>
      </c>
      <c r="AN8" s="69" t="str">
        <f ca="1">+IF(AP8="No aplica","0",IF(MIR_2018!BA15="Sin avance","Sin avance",IF(MIR_2018!BA15&lt;&gt;"Sin avance",_xlfn.FORMULATEXT(MIR_2018!BA15),"0")))</f>
        <v>0</v>
      </c>
      <c r="AO8" s="69" t="str">
        <f ca="1">+MIR_2018!BB15</f>
        <v>No aplica</v>
      </c>
      <c r="AP8" s="69" t="str">
        <f ca="1">+MIR_2018!BC15</f>
        <v>No aplica</v>
      </c>
      <c r="AQ8" s="69" t="str">
        <f ca="1">+MIR_2018!BD15</f>
        <v>No aplica</v>
      </c>
      <c r="AR8" s="70">
        <f>+MIR_2018!BE15</f>
        <v>0</v>
      </c>
      <c r="AS8" s="69">
        <f>+MIR_2018!BF15</f>
        <v>0</v>
      </c>
      <c r="AT8" s="69" t="str">
        <f ca="1">+IF(AV8="No aplica","0",IF(MIR_2018!BG15="Sin avance","Sin avance",IF(MIR_2018!BG15&lt;&gt;"Sin avance",_xlfn.FORMULATEXT(MIR_2018!BG15),"0")))</f>
        <v>0</v>
      </c>
      <c r="AU8" s="69" t="str">
        <f ca="1">+MIR_2018!BH15</f>
        <v>No aplica</v>
      </c>
      <c r="AV8" s="69" t="str">
        <f ca="1">+MIR_2018!BI15</f>
        <v>No aplica</v>
      </c>
      <c r="AW8" s="69" t="str">
        <f ca="1">+MIR_2018!BJ15</f>
        <v>No aplica</v>
      </c>
      <c r="AX8" s="70">
        <f>+MIR_2018!BK15</f>
        <v>0</v>
      </c>
      <c r="AY8" s="69">
        <f>+MIR_2018!AH15</f>
        <v>6.4</v>
      </c>
      <c r="AZ8" s="72" t="e">
        <f ca="1">+IF(BB8="No aplica","-",IF(MIR_2018!AI15="Sin avance","Sin avance",IF(MIR_2018!AI15&lt;&gt;"Sin avance",_xlfn.FORMULATEXT(MIR_2018!AI15),"-")))</f>
        <v>#N/A</v>
      </c>
      <c r="BA8" s="69" t="str">
        <f ca="1">+MIR_2018!AJ15</f>
        <v/>
      </c>
      <c r="BB8" s="69" t="str">
        <f ca="1">+MIR_2018!AK15</f>
        <v>Ingresar meta alcanzada</v>
      </c>
      <c r="BC8" s="69" t="str">
        <f>+MIR_2018!AL15</f>
        <v/>
      </c>
      <c r="BD8" s="70">
        <f>+MIR_2018!AM15</f>
        <v>0</v>
      </c>
    </row>
    <row r="9" spans="1:56" s="69" customFormat="1" x14ac:dyDescent="0.25">
      <c r="A9" s="67">
        <f>+VLOOKUP($D9,Catálogos!$A$14:$E$40,5,0)</f>
        <v>2</v>
      </c>
      <c r="B9" s="68" t="str">
        <f>+VLOOKUP($D9,Catálogos!$A$14:$E$40,3,0)</f>
        <v>Promover el pleno ejercicio de los derechos de acceso a la información pública y de protección de datos personales, así como la transparencia y apertura de las instituciones públicas.</v>
      </c>
      <c r="C9" s="68" t="str">
        <f>+VLOOKUP(D9,Catálogos!$A$14:$F$40,6,0)</f>
        <v>Presidencia</v>
      </c>
      <c r="D9" s="69" t="str">
        <f>+MID(MIR_2018!$D$6,1,3)</f>
        <v>170</v>
      </c>
      <c r="E9" s="68" t="str">
        <f>+MID(MIR_2018!$D$6,7,150)</f>
        <v>Dirección General de Comunicación Social y Difusión</v>
      </c>
      <c r="F9" s="69" t="str">
        <f>+MIR_2018!B16</f>
        <v>GAC01</v>
      </c>
      <c r="G9" s="69" t="str">
        <f>MIR_2018!C16</f>
        <v>Componente</v>
      </c>
      <c r="H9" s="70" t="str">
        <f>+MIR_2018!D16</f>
        <v xml:space="preserve">1. Estrategia de comunicación para medios de comunicación y ciudadanía sobre el quehacer del INAI implementada
</v>
      </c>
      <c r="I9" s="70" t="str">
        <f>+MIR_2018!E16</f>
        <v xml:space="preserve">Media geométrica del cumplimiento de las actividades en materia de medios y sociedad </v>
      </c>
      <c r="J9" s="70" t="str">
        <f>+MIR_2018!F16</f>
        <v>Mide el grado de cumplimiento de las actividades en materia de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y el establecimiento de alianzas con medios.</v>
      </c>
      <c r="K9" s="70" t="str">
        <f>+MIR_2018!G16</f>
        <v xml:space="preserve">X=6√ (X1*X2...X6)
</v>
      </c>
      <c r="L9" s="70" t="str">
        <f>+MIR_2018!R16</f>
        <v>Anual</v>
      </c>
      <c r="M9" s="70" t="str">
        <f>+MIR_2018!S16</f>
        <v>Promedio porcentual</v>
      </c>
      <c r="N9" s="70" t="str">
        <f>+MIR_2018!V16</f>
        <v>Eficacia</v>
      </c>
      <c r="O9" s="70" t="str">
        <f>+MIR_2018!W16</f>
        <v>Gestión</v>
      </c>
      <c r="P9" s="70" t="str">
        <f>+MIR_2018!X16</f>
        <v xml:space="preserve">Carpeta de la ejecución de estrategias para medios de comunicación y ciudadanía la cual estará bajo resguardo de la DGSCD. </v>
      </c>
      <c r="Q9" s="70" t="str">
        <f>+MIR_2018!Y16</f>
        <v>Los medios de comunicación y la ciudadanía reconocen la identidad y el quehacer institucional.</v>
      </c>
      <c r="R9" s="70" t="str">
        <f>+MIR_2018!Z16</f>
        <v>Relativo</v>
      </c>
      <c r="S9" s="70" t="str">
        <f>+MIR_2018!AA16</f>
        <v xml:space="preserve">Constante </v>
      </c>
      <c r="T9" s="70" t="str">
        <f>+MIR_2018!AB16</f>
        <v>Ascendente</v>
      </c>
      <c r="U9" s="71">
        <f>+MIR_2018!AC16</f>
        <v>43101</v>
      </c>
      <c r="V9" s="71">
        <f>+MIR_2018!AD16</f>
        <v>43465</v>
      </c>
      <c r="W9" s="69">
        <f>+MIR_2018!AE16</f>
        <v>95</v>
      </c>
      <c r="X9" s="67">
        <f>+MIR_2018!AF16</f>
        <v>2015</v>
      </c>
      <c r="Y9" s="70" t="str">
        <f>+MIR_2018!AG16</f>
        <v>Se calculó la línea base con información de 2015</v>
      </c>
      <c r="Z9" s="69">
        <f>+MIR_2018!AH16</f>
        <v>96</v>
      </c>
      <c r="AA9" s="69">
        <f>+MIR_2018!AN16</f>
        <v>0</v>
      </c>
      <c r="AB9" s="69" t="str">
        <f ca="1">+IF(AD9="No aplica","-",IF(MIR_2018!AO16="Sin avance","Sin avance",IF(MIR_2018!AO16&lt;&gt;"Sin avance",_xlfn.FORMULATEXT(MIR_2018!AO16),"0")))</f>
        <v>-</v>
      </c>
      <c r="AC9" s="69" t="str">
        <f ca="1">+MIR_2018!AP16</f>
        <v>No aplica</v>
      </c>
      <c r="AD9" s="69" t="str">
        <f ca="1">+MIR_2018!AQ16</f>
        <v>No aplica</v>
      </c>
      <c r="AE9" s="69" t="str">
        <f ca="1">+MIR_2018!AR16</f>
        <v>No aplica</v>
      </c>
      <c r="AF9" s="70">
        <f>+MIR_2018!AS16</f>
        <v>0</v>
      </c>
      <c r="AG9" s="69">
        <f>+MIR_2018!AT16</f>
        <v>0</v>
      </c>
      <c r="AH9" s="69" t="str">
        <f ca="1">+IF(AJ9="No aplica","-",IF(MIR_2018!AU16="Sin avance","Sin avance",IF(MIR_2018!AU16&lt;&gt;"Sin avance",_xlfn.FORMULATEXT(MIR_2018!AU16),"0")))</f>
        <v>-</v>
      </c>
      <c r="AI9" s="69" t="str">
        <f ca="1">+MIR_2018!AV16</f>
        <v>No aplica</v>
      </c>
      <c r="AJ9" s="69" t="str">
        <f ca="1">+MIR_2018!AW16</f>
        <v>No aplica</v>
      </c>
      <c r="AK9" s="69" t="str">
        <f ca="1">+MIR_2018!AX16</f>
        <v>No aplica</v>
      </c>
      <c r="AL9" s="70">
        <f>+MIR_2018!AY16</f>
        <v>0</v>
      </c>
      <c r="AM9" s="69">
        <f>+MIR_2018!AZ16</f>
        <v>0</v>
      </c>
      <c r="AN9" s="69" t="str">
        <f ca="1">+IF(AP9="No aplica","0",IF(MIR_2018!BA16="Sin avance","Sin avance",IF(MIR_2018!BA16&lt;&gt;"Sin avance",_xlfn.FORMULATEXT(MIR_2018!BA16),"0")))</f>
        <v>0</v>
      </c>
      <c r="AO9" s="69" t="str">
        <f ca="1">+MIR_2018!BB16</f>
        <v>No aplica</v>
      </c>
      <c r="AP9" s="69" t="str">
        <f ca="1">+MIR_2018!BC16</f>
        <v>No aplica</v>
      </c>
      <c r="AQ9" s="69" t="str">
        <f ca="1">+MIR_2018!BD16</f>
        <v>No aplica</v>
      </c>
      <c r="AR9" s="70">
        <f>+MIR_2018!BE16</f>
        <v>0</v>
      </c>
      <c r="AS9" s="69">
        <f>+MIR_2018!BF16</f>
        <v>0</v>
      </c>
      <c r="AT9" s="69" t="str">
        <f ca="1">+IF(AV9="No aplica","0",IF(MIR_2018!BG16="Sin avance","Sin avance",IF(MIR_2018!BG16&lt;&gt;"Sin avance",_xlfn.FORMULATEXT(MIR_2018!BG16),"0")))</f>
        <v>0</v>
      </c>
      <c r="AU9" s="69" t="str">
        <f ca="1">+MIR_2018!BH16</f>
        <v>No aplica</v>
      </c>
      <c r="AV9" s="69" t="str">
        <f ca="1">+MIR_2018!BI16</f>
        <v>No aplica</v>
      </c>
      <c r="AW9" s="69" t="str">
        <f ca="1">+MIR_2018!BJ16</f>
        <v>No aplica</v>
      </c>
      <c r="AX9" s="70">
        <f>+MIR_2018!BK16</f>
        <v>0</v>
      </c>
      <c r="AY9" s="69">
        <f>+MIR_2018!AH16</f>
        <v>96</v>
      </c>
      <c r="AZ9" s="72" t="e">
        <f ca="1">+IF(BB9="No aplica","-",IF(MIR_2018!AI16="Sin avance","Sin avance",IF(MIR_2018!AI16&lt;&gt;"Sin avance",_xlfn.FORMULATEXT(MIR_2018!AI16),"-")))</f>
        <v>#N/A</v>
      </c>
      <c r="BA9" s="69" t="str">
        <f ca="1">+MIR_2018!AJ16</f>
        <v/>
      </c>
      <c r="BB9" s="69" t="str">
        <f ca="1">+MIR_2018!AK16</f>
        <v>Ingresar meta alcanzada</v>
      </c>
      <c r="BC9" s="69" t="str">
        <f>+MIR_2018!AL16</f>
        <v/>
      </c>
      <c r="BD9" s="70">
        <f>+MIR_2018!AM16</f>
        <v>0</v>
      </c>
    </row>
    <row r="10" spans="1:56" s="69" customFormat="1" x14ac:dyDescent="0.25">
      <c r="A10" s="67">
        <f>+VLOOKUP($D10,Catálogos!$A$14:$E$40,5,0)</f>
        <v>2</v>
      </c>
      <c r="B10" s="68" t="str">
        <f>+VLOOKUP($D10,Catálogos!$A$14:$E$40,3,0)</f>
        <v>Promover el pleno ejercicio de los derechos de acceso a la información pública y de protección de datos personales, así como la transparencia y apertura de las instituciones públicas.</v>
      </c>
      <c r="C10" s="68" t="str">
        <f>+VLOOKUP(D10,Catálogos!$A$14:$F$40,6,0)</f>
        <v>Presidencia</v>
      </c>
      <c r="D10" s="69" t="str">
        <f>+MID(MIR_2018!$D$6,1,3)</f>
        <v>170</v>
      </c>
      <c r="E10" s="68" t="str">
        <f>+MID(MIR_2018!$D$6,7,150)</f>
        <v>Dirección General de Comunicación Social y Difusión</v>
      </c>
      <c r="F10" s="69" t="str">
        <f>+MIR_2018!B17</f>
        <v>GAC02</v>
      </c>
      <c r="G10" s="69" t="str">
        <f>MIR_2018!C17</f>
        <v>Componente</v>
      </c>
      <c r="H10" s="70" t="str">
        <f>+MIR_2018!D17</f>
        <v>2. Difusión de la identidad del INAI entre su personal a través de la ejecución de diversas estrategias clave de comunicación interna.</v>
      </c>
      <c r="I10" s="70" t="str">
        <f>+MIR_2018!E17</f>
        <v>Porcentaje de personas que juzgan que las actividades en materia de comunicación interna cumplen con su objetivo.</v>
      </c>
      <c r="J10" s="70" t="str">
        <f>+MIR_2018!F17</f>
        <v xml:space="preserve">Mide (mediante la Encuesta de Desarrollo/Clima Laboral) si para el personal, los instrumentos y mecanismos de comunicación interna cumplen con su propósito. La comunicación interna es aquella cuyo público objetivo es, principalmente, el personal que labora en la empresa. </v>
      </c>
      <c r="K10" s="70" t="str">
        <f>+MIR_2018!G17</f>
        <v>((Cantidad de personal del INAI que opina que los canales de comunicación interna fueron "buenos" o "muy buenos" en el año en curso) / (Total del personal del INAI que opina acerca de la eficacia de los canales de comunicación interna en en el año en curso)*100</v>
      </c>
      <c r="L10" s="70" t="str">
        <f>+MIR_2018!R17</f>
        <v>Anual</v>
      </c>
      <c r="M10" s="70" t="str">
        <f>+MIR_2018!S17</f>
        <v>Porcentaje</v>
      </c>
      <c r="N10" s="70" t="str">
        <f>+MIR_2018!V17</f>
        <v>Calidad</v>
      </c>
      <c r="O10" s="70" t="str">
        <f>+MIR_2018!W17</f>
        <v>Gestión</v>
      </c>
      <c r="P10" s="70" t="str">
        <f>+MIR_2018!X17</f>
        <v>Resultados de la Encuesta de medios de comunicación interna que obra en los expedientes de la DGCSD.</v>
      </c>
      <c r="Q10" s="70" t="str">
        <f>+MIR_2018!Y17</f>
        <v>Los servidores públicos del Instituto adoptan la identidad y reconocen el quehacer institucional.</v>
      </c>
      <c r="R10" s="70" t="str">
        <f>+MIR_2018!Z17</f>
        <v>Relativo</v>
      </c>
      <c r="S10" s="70" t="str">
        <f>+MIR_2018!AA17</f>
        <v xml:space="preserve">Constante </v>
      </c>
      <c r="T10" s="70" t="str">
        <f>+MIR_2018!AB17</f>
        <v>Ascendente</v>
      </c>
      <c r="U10" s="71">
        <f>+MIR_2018!AC17</f>
        <v>43101</v>
      </c>
      <c r="V10" s="71">
        <f>+MIR_2018!AD17</f>
        <v>43465</v>
      </c>
      <c r="W10" s="69">
        <f>+MIR_2018!AE17</f>
        <v>60</v>
      </c>
      <c r="X10" s="67">
        <f>+MIR_2018!AF17</f>
        <v>2016</v>
      </c>
      <c r="Y10" s="70" t="str">
        <f>+MIR_2018!AG17</f>
        <v>Se calculó la línea base con información de 2016</v>
      </c>
      <c r="Z10" s="69">
        <f>+MIR_2018!AH17</f>
        <v>70</v>
      </c>
      <c r="AA10" s="69">
        <f>+MIR_2018!AN17</f>
        <v>0</v>
      </c>
      <c r="AB10" s="69" t="str">
        <f ca="1">+IF(AD10="No aplica","-",IF(MIR_2018!AO17="Sin avance","Sin avance",IF(MIR_2018!AO17&lt;&gt;"Sin avance",_xlfn.FORMULATEXT(MIR_2018!AO17),"0")))</f>
        <v>-</v>
      </c>
      <c r="AC10" s="69" t="str">
        <f ca="1">+MIR_2018!AP17</f>
        <v>No aplica</v>
      </c>
      <c r="AD10" s="69" t="str">
        <f ca="1">+MIR_2018!AQ17</f>
        <v>No aplica</v>
      </c>
      <c r="AE10" s="69" t="str">
        <f ca="1">+MIR_2018!AR17</f>
        <v>No aplica</v>
      </c>
      <c r="AF10" s="70">
        <f>+MIR_2018!AS17</f>
        <v>0</v>
      </c>
      <c r="AG10" s="69">
        <f>+MIR_2018!AT17</f>
        <v>0</v>
      </c>
      <c r="AH10" s="69" t="str">
        <f ca="1">+IF(AJ10="No aplica","-",IF(MIR_2018!AU17="Sin avance","Sin avance",IF(MIR_2018!AU17&lt;&gt;"Sin avance",_xlfn.FORMULATEXT(MIR_2018!AU17),"0")))</f>
        <v>-</v>
      </c>
      <c r="AI10" s="69" t="str">
        <f ca="1">+MIR_2018!AV17</f>
        <v>No aplica</v>
      </c>
      <c r="AJ10" s="69" t="str">
        <f ca="1">+MIR_2018!AW17</f>
        <v>No aplica</v>
      </c>
      <c r="AK10" s="69" t="str">
        <f ca="1">+MIR_2018!AX17</f>
        <v>No aplica</v>
      </c>
      <c r="AL10" s="70">
        <f>+MIR_2018!AY17</f>
        <v>0</v>
      </c>
      <c r="AM10" s="69">
        <f>+MIR_2018!AZ17</f>
        <v>0</v>
      </c>
      <c r="AN10" s="69" t="str">
        <f ca="1">+IF(AP10="No aplica","0",IF(MIR_2018!BA17="Sin avance","Sin avance",IF(MIR_2018!BA17&lt;&gt;"Sin avance",_xlfn.FORMULATEXT(MIR_2018!BA17),"0")))</f>
        <v>0</v>
      </c>
      <c r="AO10" s="69" t="str">
        <f ca="1">+MIR_2018!BB17</f>
        <v>No aplica</v>
      </c>
      <c r="AP10" s="69" t="str">
        <f ca="1">+MIR_2018!BC17</f>
        <v>No aplica</v>
      </c>
      <c r="AQ10" s="69" t="str">
        <f ca="1">+MIR_2018!BD17</f>
        <v>No aplica</v>
      </c>
      <c r="AR10" s="70">
        <f>+MIR_2018!BE17</f>
        <v>0</v>
      </c>
      <c r="AS10" s="69">
        <f>+MIR_2018!BF17</f>
        <v>0</v>
      </c>
      <c r="AT10" s="69" t="str">
        <f ca="1">+IF(AV10="No aplica","0",IF(MIR_2018!BG17="Sin avance","Sin avance",IF(MIR_2018!BG17&lt;&gt;"Sin avance",_xlfn.FORMULATEXT(MIR_2018!BG17),"0")))</f>
        <v>0</v>
      </c>
      <c r="AU10" s="69" t="str">
        <f ca="1">+MIR_2018!BH17</f>
        <v>No aplica</v>
      </c>
      <c r="AV10" s="69" t="str">
        <f ca="1">+MIR_2018!BI17</f>
        <v>No aplica</v>
      </c>
      <c r="AW10" s="69" t="str">
        <f ca="1">+MIR_2018!BJ17</f>
        <v>No aplica</v>
      </c>
      <c r="AX10" s="70">
        <f>+MIR_2018!BK17</f>
        <v>0</v>
      </c>
      <c r="AY10" s="69">
        <f>+MIR_2018!AH17</f>
        <v>70</v>
      </c>
      <c r="AZ10" s="72" t="e">
        <f ca="1">+IF(BB10="No aplica","-",IF(MIR_2018!AI17="Sin avance","Sin avance",IF(MIR_2018!AI17&lt;&gt;"Sin avance",_xlfn.FORMULATEXT(MIR_2018!AI17),"-")))</f>
        <v>#N/A</v>
      </c>
      <c r="BA10" s="69" t="str">
        <f ca="1">+MIR_2018!AJ17</f>
        <v/>
      </c>
      <c r="BB10" s="69" t="str">
        <f ca="1">+MIR_2018!AK17</f>
        <v>Ingresar meta alcanzada</v>
      </c>
      <c r="BC10" s="69" t="str">
        <f>+MIR_2018!AL17</f>
        <v/>
      </c>
      <c r="BD10" s="70">
        <f>+MIR_2018!AM17</f>
        <v>0</v>
      </c>
    </row>
    <row r="11" spans="1:56" s="69" customFormat="1" x14ac:dyDescent="0.25">
      <c r="A11" s="67">
        <f>+VLOOKUP($D11,Catálogos!$A$14:$E$40,5,0)</f>
        <v>2</v>
      </c>
      <c r="B11" s="68" t="str">
        <f>+VLOOKUP($D11,Catálogos!$A$14:$E$40,3,0)</f>
        <v>Promover el pleno ejercicio de los derechos de acceso a la información pública y de protección de datos personales, así como la transparencia y apertura de las instituciones públicas.</v>
      </c>
      <c r="C11" s="68" t="str">
        <f>+VLOOKUP(D11,Catálogos!$A$14:$F$40,6,0)</f>
        <v>Presidencia</v>
      </c>
      <c r="D11" s="69" t="str">
        <f>+MID(MIR_2018!$D$6,1,3)</f>
        <v>170</v>
      </c>
      <c r="E11" s="68" t="str">
        <f>+MID(MIR_2018!$D$6,7,150)</f>
        <v>Dirección General de Comunicación Social y Difusión</v>
      </c>
      <c r="F11" s="69" t="str">
        <f>+MIR_2018!B18</f>
        <v>GOA01</v>
      </c>
      <c r="G11" s="69" t="str">
        <f>MIR_2018!C18</f>
        <v>Actividad</v>
      </c>
      <c r="H11" s="70" t="str">
        <f>+MIR_2018!D18</f>
        <v>1.1 Ejecución de campaña institucional en medios para posicionar las atribuciones e identidad gráfica del Instituto.</v>
      </c>
      <c r="I11" s="70" t="str">
        <f>+MIR_2018!E18</f>
        <v>Porcentaje de cumplimiento de las actividades calendarizadas para la realización de la campaña.</v>
      </c>
      <c r="J11" s="70" t="str">
        <f>+MIR_2018!F18</f>
        <v>Muestra el porcentaje de avance en el total de actividades consideradas dentro del calendario para la ejecución de la campaña institucional.</v>
      </c>
      <c r="K11" s="70" t="str">
        <f>+MIR_2018!G18</f>
        <v>(Número de actividades calendarizadas cumplidas / Número de actividades totales consideradas) * 100</v>
      </c>
      <c r="L11" s="70" t="str">
        <f>+MIR_2018!R18</f>
        <v>Anual</v>
      </c>
      <c r="M11" s="70" t="str">
        <f>+MIR_2018!S18</f>
        <v>Porcentaje</v>
      </c>
      <c r="N11" s="70" t="str">
        <f>+MIR_2018!V18</f>
        <v>Eficacia</v>
      </c>
      <c r="O11" s="70" t="str">
        <f>+MIR_2018!W18</f>
        <v>Gestión</v>
      </c>
      <c r="P11" s="70" t="str">
        <f>+MIR_2018!X18</f>
        <v xml:space="preserve">Expediente de transmisión de campaña en medios de comunicación que obra en el archivo de la DGCSD. Los materiales de la campaña institucional producidos se pueden consultar en el Sitio Web del INAI. </v>
      </c>
      <c r="Q11" s="70" t="str">
        <f>+MIR_2018!Y18</f>
        <v>La población objetivo muestra interés por la campaña institucional.</v>
      </c>
      <c r="R11" s="70" t="str">
        <f>+MIR_2018!Z18</f>
        <v>Relativo</v>
      </c>
      <c r="S11" s="70" t="str">
        <f>+MIR_2018!AA18</f>
        <v>Acumulada</v>
      </c>
      <c r="T11" s="70" t="str">
        <f>+MIR_2018!AB18</f>
        <v>Ascendente</v>
      </c>
      <c r="U11" s="71">
        <f>+MIR_2018!AC18</f>
        <v>43101</v>
      </c>
      <c r="V11" s="71">
        <f>+MIR_2018!AD18</f>
        <v>43465</v>
      </c>
      <c r="W11" s="69">
        <f>+MIR_2018!AE18</f>
        <v>100</v>
      </c>
      <c r="X11" s="67">
        <f>+MIR_2018!AF18</f>
        <v>2016</v>
      </c>
      <c r="Y11" s="70" t="str">
        <f>+MIR_2018!AG18</f>
        <v>Se calculó la línea base con información de 2016</v>
      </c>
      <c r="Z11" s="69">
        <f>+MIR_2018!AH18</f>
        <v>100</v>
      </c>
      <c r="AA11" s="69">
        <f>+MIR_2018!AN18</f>
        <v>0</v>
      </c>
      <c r="AB11" s="69" t="str">
        <f ca="1">+IF(AD11="No aplica","-",IF(MIR_2018!AO18="Sin avance","Sin avance",IF(MIR_2018!AO18&lt;&gt;"Sin avance",_xlfn.FORMULATEXT(MIR_2018!AO18),"0")))</f>
        <v>-</v>
      </c>
      <c r="AC11" s="69" t="str">
        <f ca="1">+MIR_2018!AP18</f>
        <v>No aplica</v>
      </c>
      <c r="AD11" s="69" t="str">
        <f ca="1">+MIR_2018!AQ18</f>
        <v>No aplica</v>
      </c>
      <c r="AE11" s="69" t="str">
        <f ca="1">+MIR_2018!AR18</f>
        <v>No aplica</v>
      </c>
      <c r="AF11" s="70">
        <f>+MIR_2018!AS18</f>
        <v>0</v>
      </c>
      <c r="AG11" s="69">
        <f>+MIR_2018!AT18</f>
        <v>0</v>
      </c>
      <c r="AH11" s="69" t="str">
        <f ca="1">+IF(AJ11="No aplica","-",IF(MIR_2018!AU18="Sin avance","Sin avance",IF(MIR_2018!AU18&lt;&gt;"Sin avance",_xlfn.FORMULATEXT(MIR_2018!AU18),"0")))</f>
        <v>-</v>
      </c>
      <c r="AI11" s="69" t="str">
        <f ca="1">+MIR_2018!AV18</f>
        <v>No aplica</v>
      </c>
      <c r="AJ11" s="69" t="str">
        <f ca="1">+MIR_2018!AW18</f>
        <v>No aplica</v>
      </c>
      <c r="AK11" s="69" t="str">
        <f ca="1">+MIR_2018!AX18</f>
        <v>No aplica</v>
      </c>
      <c r="AL11" s="70">
        <f>+MIR_2018!AY18</f>
        <v>0</v>
      </c>
      <c r="AM11" s="69">
        <f>+MIR_2018!AZ18</f>
        <v>0</v>
      </c>
      <c r="AN11" s="69" t="str">
        <f ca="1">+IF(AP11="No aplica","0",IF(MIR_2018!BA18="Sin avance","Sin avance",IF(MIR_2018!BA18&lt;&gt;"Sin avance",_xlfn.FORMULATEXT(MIR_2018!BA18),"0")))</f>
        <v>0</v>
      </c>
      <c r="AO11" s="69" t="str">
        <f ca="1">+MIR_2018!BB18</f>
        <v>No aplica</v>
      </c>
      <c r="AP11" s="69" t="str">
        <f ca="1">+MIR_2018!BC18</f>
        <v>No aplica</v>
      </c>
      <c r="AQ11" s="69" t="str">
        <f ca="1">+MIR_2018!BD18</f>
        <v>No aplica</v>
      </c>
      <c r="AR11" s="70">
        <f>+MIR_2018!BE18</f>
        <v>0</v>
      </c>
      <c r="AS11" s="69">
        <f>+MIR_2018!BF18</f>
        <v>0</v>
      </c>
      <c r="AT11" s="69" t="str">
        <f ca="1">+IF(AV11="No aplica","0",IF(MIR_2018!BG18="Sin avance","Sin avance",IF(MIR_2018!BG18&lt;&gt;"Sin avance",_xlfn.FORMULATEXT(MIR_2018!BG18),"0")))</f>
        <v>0</v>
      </c>
      <c r="AU11" s="69" t="str">
        <f ca="1">+MIR_2018!BH18</f>
        <v>No aplica</v>
      </c>
      <c r="AV11" s="69" t="str">
        <f ca="1">+MIR_2018!BI18</f>
        <v>No aplica</v>
      </c>
      <c r="AW11" s="69" t="str">
        <f ca="1">+MIR_2018!BJ18</f>
        <v>No aplica</v>
      </c>
      <c r="AX11" s="70">
        <f>+MIR_2018!BK18</f>
        <v>0</v>
      </c>
      <c r="AY11" s="69">
        <f>+MIR_2018!AH18</f>
        <v>100</v>
      </c>
      <c r="AZ11" s="72" t="e">
        <f ca="1">+IF(BB11="No aplica","-",IF(MIR_2018!AI18="Sin avance","Sin avance",IF(MIR_2018!AI18&lt;&gt;"Sin avance",_xlfn.FORMULATEXT(MIR_2018!AI18),"-")))</f>
        <v>#N/A</v>
      </c>
      <c r="BA11" s="69" t="str">
        <f ca="1">+MIR_2018!AJ18</f>
        <v/>
      </c>
      <c r="BB11" s="69" t="str">
        <f ca="1">+MIR_2018!AK18</f>
        <v>Ingresar meta alcanzada</v>
      </c>
      <c r="BC11" s="69" t="str">
        <f>+MIR_2018!AL18</f>
        <v/>
      </c>
      <c r="BD11" s="70">
        <f>+MIR_2018!AM18</f>
        <v>0</v>
      </c>
    </row>
    <row r="12" spans="1:56" s="69" customFormat="1" x14ac:dyDescent="0.25">
      <c r="A12" s="67">
        <f>+VLOOKUP($D12,Catálogos!$A$14:$E$40,5,0)</f>
        <v>2</v>
      </c>
      <c r="B12" s="68" t="str">
        <f>+VLOOKUP($D12,Catálogos!$A$14:$E$40,3,0)</f>
        <v>Promover el pleno ejercicio de los derechos de acceso a la información pública y de protección de datos personales, así como la transparencia y apertura de las instituciones públicas.</v>
      </c>
      <c r="C12" s="68" t="str">
        <f>+VLOOKUP(D12,Catálogos!$A$14:$F$40,6,0)</f>
        <v>Presidencia</v>
      </c>
      <c r="D12" s="69" t="str">
        <f>+MID(MIR_2018!$D$6,1,3)</f>
        <v>170</v>
      </c>
      <c r="E12" s="68" t="str">
        <f>+MID(MIR_2018!$D$6,7,150)</f>
        <v>Dirección General de Comunicación Social y Difusión</v>
      </c>
      <c r="F12" s="69" t="str">
        <f>+MIR_2018!B19</f>
        <v>GOA02</v>
      </c>
      <c r="G12" s="69" t="str">
        <f>MIR_2018!C19</f>
        <v>Actividad</v>
      </c>
      <c r="H12" s="70" t="str">
        <f>+MIR_2018!D19</f>
        <v>1.2 Aplicación de instrumentos de investigación para conocer la percepción ciudadana y de los medios de comunicación acerca del quehacer y la identidad institucional, así como de los derechos tutelados por el INAI.</v>
      </c>
      <c r="I12" s="70" t="str">
        <f>+MIR_2018!E19</f>
        <v>Porcentaje de aplicación de instrumentos de investigación planeados en el año.</v>
      </c>
      <c r="J12" s="70" t="str">
        <f>+MIR_2018!F19</f>
        <v>Muestra el porcentaje de avance en la aplicación de instrumentos de investigación para conocer la percepción ciudadana y de los medios de comunicación acerca del quehacer y la identidad institucional, así como de los derechos tutelados por el INAI.</v>
      </c>
      <c r="K12" s="70" t="str">
        <f>+MIR_2018!G19</f>
        <v>(Número de instrumentos  de investigación aplicados / Número de instrumentos de investigación considerados) * 100</v>
      </c>
      <c r="L12" s="70" t="str">
        <f>+MIR_2018!R19</f>
        <v>Anual</v>
      </c>
      <c r="M12" s="70" t="str">
        <f>+MIR_2018!S19</f>
        <v>Porcentaje</v>
      </c>
      <c r="N12" s="70" t="str">
        <f>+MIR_2018!V19</f>
        <v>Eficacia</v>
      </c>
      <c r="O12" s="70" t="str">
        <f>+MIR_2018!W19</f>
        <v>Gestión</v>
      </c>
      <c r="P12" s="70" t="str">
        <f>+MIR_2018!X19</f>
        <v>- Resultados de la Encuesta  nacional de percepción ciudadana sobre el trabajo del INAI, disponible en la página de internet del Instituto. 
- Entrega de resultados de la Encuesta de comunicación social INAI 2017 a medios de comunicación mediante oficio al Comisionado presidente.
- Resultados de la Encuesta omnibus de percepción ciudadana sobre la campaña de difusión INAI que obra en los expedientes de la DGCSD.</v>
      </c>
      <c r="Q12" s="70" t="str">
        <f>+MIR_2018!Y19</f>
        <v>Los instrumentos de investigación se aplican en tiempo y forma y se cuenta con los resultados de cada uno.</v>
      </c>
      <c r="R12" s="70" t="str">
        <f>+MIR_2018!Z19</f>
        <v>Relativo</v>
      </c>
      <c r="S12" s="70" t="str">
        <f>+MIR_2018!AA19</f>
        <v>Acumulada</v>
      </c>
      <c r="T12" s="70" t="str">
        <f>+MIR_2018!AB19</f>
        <v>Ascendente</v>
      </c>
      <c r="U12" s="71">
        <f>+MIR_2018!AC19</f>
        <v>43252</v>
      </c>
      <c r="V12" s="71">
        <f>+MIR_2018!AD19</f>
        <v>43465</v>
      </c>
      <c r="W12" s="69">
        <f>+MIR_2018!AE19</f>
        <v>100</v>
      </c>
      <c r="X12" s="67">
        <f>+MIR_2018!AF19</f>
        <v>2017</v>
      </c>
      <c r="Y12" s="70" t="str">
        <f>+MIR_2018!AG19</f>
        <v>La línea base se calculó con información de las actividades de 2017.</v>
      </c>
      <c r="Z12" s="69">
        <f>+MIR_2018!AH19</f>
        <v>100</v>
      </c>
      <c r="AA12" s="69">
        <f>+MIR_2018!AN19</f>
        <v>0</v>
      </c>
      <c r="AB12" s="69" t="str">
        <f ca="1">+IF(AD12="No aplica","-",IF(MIR_2018!AO19="Sin avance","Sin avance",IF(MIR_2018!AO19&lt;&gt;"Sin avance",_xlfn.FORMULATEXT(MIR_2018!AO19),"0")))</f>
        <v>-</v>
      </c>
      <c r="AC12" s="69" t="str">
        <f ca="1">+MIR_2018!AP19</f>
        <v>No aplica</v>
      </c>
      <c r="AD12" s="69" t="str">
        <f ca="1">+MIR_2018!AQ19</f>
        <v>No aplica</v>
      </c>
      <c r="AE12" s="69" t="str">
        <f ca="1">+MIR_2018!AR19</f>
        <v>No aplica</v>
      </c>
      <c r="AF12" s="70">
        <f>+MIR_2018!AS19</f>
        <v>0</v>
      </c>
      <c r="AG12" s="69">
        <f>+MIR_2018!AT19</f>
        <v>0</v>
      </c>
      <c r="AH12" s="69" t="str">
        <f ca="1">+IF(AJ12="No aplica","-",IF(MIR_2018!AU19="Sin avance","Sin avance",IF(MIR_2018!AU19&lt;&gt;"Sin avance",_xlfn.FORMULATEXT(MIR_2018!AU19),"0")))</f>
        <v>-</v>
      </c>
      <c r="AI12" s="69" t="str">
        <f ca="1">+MIR_2018!AV19</f>
        <v>No aplica</v>
      </c>
      <c r="AJ12" s="69" t="str">
        <f ca="1">+MIR_2018!AW19</f>
        <v>No aplica</v>
      </c>
      <c r="AK12" s="69" t="str">
        <f ca="1">+MIR_2018!AX19</f>
        <v>No aplica</v>
      </c>
      <c r="AL12" s="70">
        <f>+MIR_2018!AY19</f>
        <v>0</v>
      </c>
      <c r="AM12" s="69">
        <f>+MIR_2018!AZ19</f>
        <v>0</v>
      </c>
      <c r="AN12" s="69" t="str">
        <f ca="1">+IF(AP12="No aplica","0",IF(MIR_2018!BA19="Sin avance","Sin avance",IF(MIR_2018!BA19&lt;&gt;"Sin avance",_xlfn.FORMULATEXT(MIR_2018!BA19),"0")))</f>
        <v>0</v>
      </c>
      <c r="AO12" s="69" t="str">
        <f ca="1">+MIR_2018!BB19</f>
        <v>No aplica</v>
      </c>
      <c r="AP12" s="69" t="str">
        <f ca="1">+MIR_2018!BC19</f>
        <v>No aplica</v>
      </c>
      <c r="AQ12" s="69" t="str">
        <f ca="1">+MIR_2018!BD19</f>
        <v>No aplica</v>
      </c>
      <c r="AR12" s="70">
        <f>+MIR_2018!BE19</f>
        <v>0</v>
      </c>
      <c r="AS12" s="69">
        <f>+MIR_2018!BF19</f>
        <v>0</v>
      </c>
      <c r="AT12" s="69" t="str">
        <f ca="1">+IF(AV12="No aplica","0",IF(MIR_2018!BG19="Sin avance","Sin avance",IF(MIR_2018!BG19&lt;&gt;"Sin avance",_xlfn.FORMULATEXT(MIR_2018!BG19),"0")))</f>
        <v>0</v>
      </c>
      <c r="AU12" s="69" t="str">
        <f ca="1">+MIR_2018!BH19</f>
        <v>No aplica</v>
      </c>
      <c r="AV12" s="69" t="str">
        <f ca="1">+MIR_2018!BI19</f>
        <v>No aplica</v>
      </c>
      <c r="AW12" s="69" t="str">
        <f ca="1">+MIR_2018!BJ19</f>
        <v>No aplica</v>
      </c>
      <c r="AX12" s="70">
        <f>+MIR_2018!BK19</f>
        <v>0</v>
      </c>
      <c r="AY12" s="69">
        <f>+MIR_2018!AH19</f>
        <v>100</v>
      </c>
      <c r="AZ12" s="72" t="e">
        <f ca="1">+IF(BB12="No aplica","-",IF(MIR_2018!AI19="Sin avance","Sin avance",IF(MIR_2018!AI19&lt;&gt;"Sin avance",_xlfn.FORMULATEXT(MIR_2018!AI19),"-")))</f>
        <v>#N/A</v>
      </c>
      <c r="BA12" s="69" t="str">
        <f ca="1">+MIR_2018!AJ19</f>
        <v/>
      </c>
      <c r="BB12" s="69" t="str">
        <f ca="1">+MIR_2018!AK19</f>
        <v>Ingresar meta alcanzada</v>
      </c>
      <c r="BC12" s="69" t="str">
        <f>+MIR_2018!AL19</f>
        <v/>
      </c>
      <c r="BD12" s="70">
        <f>+MIR_2018!AM19</f>
        <v>0</v>
      </c>
    </row>
    <row r="13" spans="1:56" s="69" customFormat="1" x14ac:dyDescent="0.25">
      <c r="A13" s="67">
        <f>+VLOOKUP($D13,Catálogos!$A$14:$E$40,5,0)</f>
        <v>2</v>
      </c>
      <c r="B13" s="68" t="str">
        <f>+VLOOKUP($D13,Catálogos!$A$14:$E$40,3,0)</f>
        <v>Promover el pleno ejercicio de los derechos de acceso a la información pública y de protección de datos personales, así como la transparencia y apertura de las instituciones públicas.</v>
      </c>
      <c r="C13" s="68" t="str">
        <f>+VLOOKUP(D13,Catálogos!$A$14:$F$40,6,0)</f>
        <v>Presidencia</v>
      </c>
      <c r="D13" s="69" t="str">
        <f>+MID(MIR_2018!$D$6,1,3)</f>
        <v>170</v>
      </c>
      <c r="E13" s="68" t="str">
        <f>+MID(MIR_2018!$D$6,7,150)</f>
        <v>Dirección General de Comunicación Social y Difusión</v>
      </c>
      <c r="F13" s="69" t="str">
        <f>+MIR_2018!B20</f>
        <v>GOA03</v>
      </c>
      <c r="G13" s="69" t="str">
        <f>MIR_2018!C20</f>
        <v>Actividad</v>
      </c>
      <c r="H13" s="70" t="str">
        <f>+MIR_2018!D20</f>
        <v xml:space="preserve">1.3 Producción de campañas de sensibilización de los derechos que tutela el Instituto contempladas en la Estrategia de difusión en redes sociales </v>
      </c>
      <c r="I13" s="70" t="str">
        <f>+MIR_2018!E20</f>
        <v>Porcentaje de cumplimiento en la elaboración de campañas de sensibilización de los derechos que tutela el Instituto, planteadas en la Estrategia de difusión en redes sociales 2018.</v>
      </c>
      <c r="J13" s="70" t="str">
        <f>+MIR_2018!F20</f>
        <v>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v>
      </c>
      <c r="K13" s="70" t="str">
        <f>+MIR_2018!G20</f>
        <v>(Cantidad de campañas de sensibilización producidas como parte de la estrategia de difusión en redes sociales  / Cantidad de campañas de sensiibilización planteadas en la Estrategia de difusión en redes sociales) *100</v>
      </c>
      <c r="L13" s="70" t="str">
        <f>+MIR_2018!R20</f>
        <v>Trimestral</v>
      </c>
      <c r="M13" s="70" t="str">
        <f>+MIR_2018!S20</f>
        <v>Porcentaje</v>
      </c>
      <c r="N13" s="70" t="str">
        <f>+MIR_2018!V20</f>
        <v>Eficacia</v>
      </c>
      <c r="O13" s="70" t="str">
        <f>+MIR_2018!W20</f>
        <v>Gestión</v>
      </c>
      <c r="P13" s="70" t="str">
        <f>+MIR_2018!X20</f>
        <v>Historial de las actividades en las cuentas institucionales en redes sociales (Twitter: https://twitter.com/INAImexico/media; Facebook: https://www.facebook.com/INAImx/; YouTube: https://www.youtube.com/user/ifaimexico)</v>
      </c>
      <c r="Q13" s="70" t="str">
        <f>+MIR_2018!Y20</f>
        <v>Los usuarios de redes sociales interactuan con los contenidos de las cuentas institucionales.</v>
      </c>
      <c r="R13" s="70" t="str">
        <f>+MIR_2018!Z20</f>
        <v>Relativo</v>
      </c>
      <c r="S13" s="70" t="str">
        <f>+MIR_2018!AA20</f>
        <v>Acumulada</v>
      </c>
      <c r="T13" s="70" t="str">
        <f>+MIR_2018!AB20</f>
        <v>Ascendente</v>
      </c>
      <c r="U13" s="71">
        <f>+MIR_2018!AC20</f>
        <v>43101</v>
      </c>
      <c r="V13" s="71">
        <f>+MIR_2018!AD20</f>
        <v>43465</v>
      </c>
      <c r="W13" s="69">
        <f>+MIR_2018!AE20</f>
        <v>100</v>
      </c>
      <c r="X13" s="67">
        <f>+MIR_2018!AF20</f>
        <v>2016</v>
      </c>
      <c r="Y13" s="70" t="str">
        <f>+MIR_2018!AG20</f>
        <v>La línea base se cálculó con base en información de 2 actividades similares de 2016.</v>
      </c>
      <c r="Z13" s="69">
        <f>+MIR_2018!AH20</f>
        <v>100</v>
      </c>
      <c r="AA13" s="69">
        <f>+MIR_2018!AN20</f>
        <v>50</v>
      </c>
      <c r="AB13" s="69" t="str">
        <f ca="1">+IF(AD13="No aplica","-",IF(MIR_2018!AO20="Sin avance","Sin avance",IF(MIR_2018!AO20&lt;&gt;"Sin avance",_xlfn.FORMULATEXT(MIR_2018!AO20),"0")))</f>
        <v>=SUMA(13/26)*100</v>
      </c>
      <c r="AC13" s="69">
        <f ca="1">+MIR_2018!AP20</f>
        <v>0</v>
      </c>
      <c r="AD13" s="69" t="str">
        <f ca="1">+MIR_2018!AQ20</f>
        <v>Aceptable</v>
      </c>
      <c r="AE13" s="69">
        <f ca="1">+MIR_2018!AR20</f>
        <v>50</v>
      </c>
      <c r="AF13" s="70" t="str">
        <f>+MIR_2018!AS20</f>
        <v>Iniciaron 13 campañas de las 26 planeadas para el año. Las campañas fueron de corte educativo y cívico. 8 de las 13 campañas continúasn vigentes. Por su aceptación entre la audiencia destacaron especialmente la campaña del Día Internacional de Datos Personales y la del Informe INAI 2017.</v>
      </c>
      <c r="AG13" s="69">
        <f>+MIR_2018!AT20</f>
        <v>80</v>
      </c>
      <c r="AH13" s="69" t="str">
        <f ca="1">+IF(AJ13="No aplica","-",IF(MIR_2018!AU20="Sin avance","Sin avance",IF(MIR_2018!AU20&lt;&gt;"Sin avance",_xlfn.FORMULATEXT(MIR_2018!AU20),"0")))</f>
        <v>=SUMA(22/26)*100</v>
      </c>
      <c r="AI13" s="69">
        <f ca="1">+MIR_2018!AV20</f>
        <v>5.7692307692307709</v>
      </c>
      <c r="AJ13" s="69" t="str">
        <f ca="1">+MIR_2018!AW20</f>
        <v>Aceptable</v>
      </c>
      <c r="AK13" s="69">
        <f ca="1">+MIR_2018!AX20</f>
        <v>84.615384615384613</v>
      </c>
      <c r="AL13" s="70" t="str">
        <f>+MIR_2018!AY20</f>
        <v>En este trimestre iniciaron su transmisión 9 campañas de sensibilización. Con ello, suman ya 22 campañas en el año de las 26 comprometidas. Las campañas fueron de corte educativo y cívico. En junio, 16 de las 22 campañas iniciadas continuaban vigentes. Por su aceptación entre la audiencia destacaron en el periodo la campaña de la Privacy Awareness Week, 2018 (Semana de concientización de la privacidad, 2018) y la del Premio de Innovación y Buenas Prácticas en Protección de Datos Personales.</v>
      </c>
      <c r="AM13" s="69">
        <f>+MIR_2018!AZ20</f>
        <v>85</v>
      </c>
      <c r="AN13" s="69" t="str">
        <f ca="1">+IF(AP13="No aplica","0",IF(MIR_2018!BA20="Sin avance","Sin avance",IF(MIR_2018!BA20&lt;&gt;"Sin avance",_xlfn.FORMULATEXT(MIR_2018!BA20),"0")))</f>
        <v>=SUMA(23/26)*100</v>
      </c>
      <c r="AO13" s="69">
        <f ca="1">+MIR_2018!BB20</f>
        <v>4.0723981900452344</v>
      </c>
      <c r="AP13" s="69" t="str">
        <f ca="1">+MIR_2018!BC20</f>
        <v>Aceptable</v>
      </c>
      <c r="AQ13" s="69">
        <f ca="1">+MIR_2018!BD20</f>
        <v>88.461538461538453</v>
      </c>
      <c r="AR13" s="70" t="str">
        <f>+MIR_2018!BE20</f>
        <v>En este trimestre inició su transmisión 1 camapaña de sensibilización, Con ello suman ya 23 campañas iniciadas en lo que va del año. En septiembre, 17 de las campañas continuaban vigentes. Por su aceptación entre los seguidores, destaca la campaña referente a la Semana Nacional de Transparencia 2018.</v>
      </c>
      <c r="AS13" s="69">
        <f>+MIR_2018!BF20</f>
        <v>100</v>
      </c>
      <c r="AT13" s="69" t="e">
        <f ca="1">+IF(AV13="No aplica","0",IF(MIR_2018!BG20="Sin avance","Sin avance",IF(MIR_2018!BG20&lt;&gt;"Sin avance",_xlfn.FORMULATEXT(MIR_2018!BG20),"0")))</f>
        <v>#N/A</v>
      </c>
      <c r="AU13" s="69" t="str">
        <f ca="1">+MIR_2018!BH20</f>
        <v/>
      </c>
      <c r="AV13" s="69" t="str">
        <f ca="1">+MIR_2018!BI20</f>
        <v>Ingresar meta alcanzada</v>
      </c>
      <c r="AW13" s="69" t="str">
        <f ca="1">+MIR_2018!BJ20</f>
        <v/>
      </c>
      <c r="AX13" s="70">
        <f>+MIR_2018!BK20</f>
        <v>0</v>
      </c>
      <c r="AY13" s="69">
        <f>+MIR_2018!AH20</f>
        <v>100</v>
      </c>
      <c r="AZ13" s="72" t="e">
        <f ca="1">+IF(BB13="No aplica","-",IF(MIR_2018!AI20="Sin avance","Sin avance",IF(MIR_2018!AI20&lt;&gt;"Sin avance",_xlfn.FORMULATEXT(MIR_2018!AI20),"-")))</f>
        <v>#N/A</v>
      </c>
      <c r="BA13" s="69" t="str">
        <f ca="1">+MIR_2018!AJ20</f>
        <v/>
      </c>
      <c r="BB13" s="69" t="str">
        <f ca="1">+MIR_2018!AK20</f>
        <v>Ingresar meta alcanzada</v>
      </c>
      <c r="BC13" s="69" t="str">
        <f>+MIR_2018!AL20</f>
        <v/>
      </c>
      <c r="BD13" s="70">
        <f>+MIR_2018!AM20</f>
        <v>0</v>
      </c>
    </row>
    <row r="14" spans="1:56" s="69" customFormat="1" x14ac:dyDescent="0.25">
      <c r="A14" s="67">
        <f>+VLOOKUP($D14,Catálogos!$A$14:$E$40,5,0)</f>
        <v>2</v>
      </c>
      <c r="B14" s="68" t="str">
        <f>+VLOOKUP($D14,Catálogos!$A$14:$E$40,3,0)</f>
        <v>Promover el pleno ejercicio de los derechos de acceso a la información pública y de protección de datos personales, así como la transparencia y apertura de las instituciones públicas.</v>
      </c>
      <c r="C14" s="68" t="str">
        <f>+VLOOKUP(D14,Catálogos!$A$14:$F$40,6,0)</f>
        <v>Presidencia</v>
      </c>
      <c r="D14" s="69" t="str">
        <f>+MID(MIR_2018!$D$6,1,3)</f>
        <v>170</v>
      </c>
      <c r="E14" s="68" t="str">
        <f>+MID(MIR_2018!$D$6,7,150)</f>
        <v>Dirección General de Comunicación Social y Difusión</v>
      </c>
      <c r="F14" s="69">
        <f>+MIR_2018!B21</f>
        <v>0</v>
      </c>
      <c r="G14" s="69">
        <f>MIR_2018!C21</f>
        <v>0</v>
      </c>
      <c r="H14" s="70">
        <f>+MIR_2018!D21</f>
        <v>0</v>
      </c>
      <c r="I14" s="70">
        <f>+MIR_2018!E21</f>
        <v>0</v>
      </c>
      <c r="J14" s="70">
        <f>+MIR_2018!F21</f>
        <v>0</v>
      </c>
      <c r="K14" s="70">
        <f>+MIR_2018!G21</f>
        <v>0</v>
      </c>
      <c r="L14" s="70">
        <f>+MIR_2018!R21</f>
        <v>0</v>
      </c>
      <c r="M14" s="70">
        <f>+MIR_2018!S21</f>
        <v>0</v>
      </c>
      <c r="N14" s="70">
        <f>+MIR_2018!V21</f>
        <v>0</v>
      </c>
      <c r="O14" s="70">
        <f>+MIR_2018!W21</f>
        <v>0</v>
      </c>
      <c r="P14" s="70">
        <f>+MIR_2018!X21</f>
        <v>0</v>
      </c>
      <c r="Q14" s="70">
        <f>+MIR_2018!Y21</f>
        <v>0</v>
      </c>
      <c r="R14" s="70">
        <f>+MIR_2018!Z21</f>
        <v>0</v>
      </c>
      <c r="S14" s="70">
        <f>+MIR_2018!AA21</f>
        <v>0</v>
      </c>
      <c r="T14" s="70">
        <f>+MIR_2018!AB21</f>
        <v>0</v>
      </c>
      <c r="U14" s="71">
        <f>+MIR_2018!AC21</f>
        <v>0</v>
      </c>
      <c r="V14" s="71">
        <f>+MIR_2018!AD21</f>
        <v>0</v>
      </c>
      <c r="W14" s="69">
        <f>+MIR_2018!AE21</f>
        <v>0</v>
      </c>
      <c r="X14" s="67">
        <f>+MIR_2018!AF21</f>
        <v>0</v>
      </c>
      <c r="Y14" s="70">
        <f>+MIR_2018!AG21</f>
        <v>0</v>
      </c>
      <c r="Z14" s="69">
        <f>+MIR_2018!AH21</f>
        <v>0</v>
      </c>
      <c r="AA14" s="69">
        <f>+MIR_2018!AN21</f>
        <v>0</v>
      </c>
      <c r="AB14" s="69" t="e">
        <f ca="1">+IF(AD14="No aplica","-",IF(MIR_2018!AO21="Sin avance","Sin avance",IF(MIR_2018!AO21&lt;&gt;"Sin avance",_xlfn.FORMULATEXT(MIR_2018!AO21),"0")))</f>
        <v>#N/A</v>
      </c>
      <c r="AC14" s="69">
        <f>+MIR_2018!AP21</f>
        <v>0</v>
      </c>
      <c r="AD14" s="69">
        <f>+MIR_2018!AQ21</f>
        <v>0</v>
      </c>
      <c r="AE14" s="69">
        <f>+MIR_2018!AR21</f>
        <v>0</v>
      </c>
      <c r="AF14" s="70">
        <f>+MIR_2018!AS21</f>
        <v>0</v>
      </c>
      <c r="AG14" s="69">
        <f>+MIR_2018!AT21</f>
        <v>0</v>
      </c>
      <c r="AH14" s="69" t="e">
        <f ca="1">+IF(AJ14="No aplica","-",IF(MIR_2018!AU21="Sin avance","Sin avance",IF(MIR_2018!AU21&lt;&gt;"Sin avance",_xlfn.FORMULATEXT(MIR_2018!AU21),"0")))</f>
        <v>#N/A</v>
      </c>
      <c r="AI14" s="69">
        <f>+MIR_2018!AV21</f>
        <v>0</v>
      </c>
      <c r="AJ14" s="69">
        <f>+MIR_2018!AW21</f>
        <v>0</v>
      </c>
      <c r="AK14" s="69">
        <f>+MIR_2018!AX21</f>
        <v>0</v>
      </c>
      <c r="AL14" s="70">
        <f>+MIR_2018!AY21</f>
        <v>0</v>
      </c>
      <c r="AM14" s="69">
        <f>+MIR_2018!AZ21</f>
        <v>0</v>
      </c>
      <c r="AN14" s="69" t="e">
        <f ca="1">+IF(AP14="No aplica","0",IF(MIR_2018!BA21="Sin avance","Sin avance",IF(MIR_2018!BA21&lt;&gt;"Sin avance",_xlfn.FORMULATEXT(MIR_2018!BA21),"0")))</f>
        <v>#N/A</v>
      </c>
      <c r="AO14" s="69">
        <f>+MIR_2018!BB21</f>
        <v>0</v>
      </c>
      <c r="AP14" s="69">
        <f>+MIR_2018!BC21</f>
        <v>0</v>
      </c>
      <c r="AQ14" s="69">
        <f>+MIR_2018!BD21</f>
        <v>0</v>
      </c>
      <c r="AR14" s="70">
        <f>+MIR_2018!BE21</f>
        <v>0</v>
      </c>
      <c r="AS14" s="69">
        <f>+MIR_2018!BF21</f>
        <v>0</v>
      </c>
      <c r="AT14" s="69" t="e">
        <f ca="1">+IF(AV14="No aplica","0",IF(MIR_2018!BG21="Sin avance","Sin avance",IF(MIR_2018!BG21&lt;&gt;"Sin avance",_xlfn.FORMULATEXT(MIR_2018!BG21),"0")))</f>
        <v>#N/A</v>
      </c>
      <c r="AU14" s="69">
        <f>+MIR_2018!BH21</f>
        <v>0</v>
      </c>
      <c r="AV14" s="69">
        <f>+MIR_2018!BI21</f>
        <v>0</v>
      </c>
      <c r="AW14" s="69">
        <f>+MIR_2018!BJ21</f>
        <v>0</v>
      </c>
      <c r="AX14" s="70">
        <f>+MIR_2018!BK21</f>
        <v>0</v>
      </c>
      <c r="AY14" s="69">
        <f>+MIR_2018!AH21</f>
        <v>0</v>
      </c>
      <c r="AZ14" s="72" t="e">
        <f ca="1">+IF(BB14="No aplica","-",IF(MIR_2018!AI21="Sin avance","Sin avance",IF(MIR_2018!AI21&lt;&gt;"Sin avance",_xlfn.FORMULATEXT(MIR_2018!AI21),"-")))</f>
        <v>#N/A</v>
      </c>
      <c r="BA14" s="69" t="str">
        <f ca="1">+MIR_2018!AJ21</f>
        <v/>
      </c>
      <c r="BB14" s="69">
        <f>+MIR_2018!AK21</f>
        <v>0</v>
      </c>
      <c r="BC14" s="69">
        <f>+MIR_2018!AL21</f>
        <v>0</v>
      </c>
      <c r="BD14" s="70">
        <f>+MIR_2018!AM21</f>
        <v>0</v>
      </c>
    </row>
    <row r="15" spans="1:56" s="69" customFormat="1" x14ac:dyDescent="0.25">
      <c r="A15" s="67">
        <f>+VLOOKUP($D15,Catálogos!$A$14:$E$40,5,0)</f>
        <v>2</v>
      </c>
      <c r="B15" s="68" t="str">
        <f>+VLOOKUP($D15,Catálogos!$A$14:$E$40,3,0)</f>
        <v>Promover el pleno ejercicio de los derechos de acceso a la información pública y de protección de datos personales, así como la transparencia y apertura de las instituciones públicas.</v>
      </c>
      <c r="C15" s="68" t="str">
        <f>+VLOOKUP(D15,Catálogos!$A$14:$F$40,6,0)</f>
        <v>Presidencia</v>
      </c>
      <c r="D15" s="69" t="str">
        <f>+MID(MIR_2018!$D$6,1,3)</f>
        <v>170</v>
      </c>
      <c r="E15" s="68" t="str">
        <f>+MID(MIR_2018!$D$6,7,150)</f>
        <v>Dirección General de Comunicación Social y Difusión</v>
      </c>
      <c r="F15" s="69">
        <f>+MIR_2018!B22</f>
        <v>0</v>
      </c>
      <c r="G15" s="69">
        <f>MIR_2018!C22</f>
        <v>0</v>
      </c>
      <c r="H15" s="70">
        <f>+MIR_2018!D22</f>
        <v>0</v>
      </c>
      <c r="I15" s="70">
        <f>+MIR_2018!E22</f>
        <v>0</v>
      </c>
      <c r="J15" s="70">
        <f>+MIR_2018!F22</f>
        <v>0</v>
      </c>
      <c r="K15" s="70">
        <f>+MIR_2018!G22</f>
        <v>0</v>
      </c>
      <c r="L15" s="70">
        <f>+MIR_2018!R22</f>
        <v>0</v>
      </c>
      <c r="M15" s="70">
        <f>+MIR_2018!S22</f>
        <v>0</v>
      </c>
      <c r="N15" s="70">
        <f>+MIR_2018!V22</f>
        <v>0</v>
      </c>
      <c r="O15" s="70">
        <f>+MIR_2018!W22</f>
        <v>0</v>
      </c>
      <c r="P15" s="70">
        <f>+MIR_2018!X22</f>
        <v>0</v>
      </c>
      <c r="Q15" s="70">
        <f>+MIR_2018!Y22</f>
        <v>0</v>
      </c>
      <c r="R15" s="70">
        <f>+MIR_2018!Z22</f>
        <v>0</v>
      </c>
      <c r="S15" s="70">
        <f>+MIR_2018!AA22</f>
        <v>0</v>
      </c>
      <c r="T15" s="70">
        <f>+MIR_2018!AB22</f>
        <v>0</v>
      </c>
      <c r="U15" s="71">
        <f>+MIR_2018!AC22</f>
        <v>0</v>
      </c>
      <c r="V15" s="71">
        <f>+MIR_2018!AD22</f>
        <v>0</v>
      </c>
      <c r="W15" s="69">
        <f>+MIR_2018!AE22</f>
        <v>0</v>
      </c>
      <c r="X15" s="67">
        <f>+MIR_2018!AF22</f>
        <v>0</v>
      </c>
      <c r="Y15" s="70">
        <f>+MIR_2018!AG22</f>
        <v>0</v>
      </c>
      <c r="Z15" s="69">
        <f>+MIR_2018!AH22</f>
        <v>0</v>
      </c>
      <c r="AA15" s="69">
        <f>+MIR_2018!AN22</f>
        <v>0</v>
      </c>
      <c r="AB15" s="69" t="e">
        <f ca="1">+IF(AD15="No aplica","-",IF(MIR_2018!AO22="Sin avance","Sin avance",IF(MIR_2018!AO22&lt;&gt;"Sin avance",_xlfn.FORMULATEXT(MIR_2018!AO22),"0")))</f>
        <v>#N/A</v>
      </c>
      <c r="AC15" s="69" t="str">
        <f>+MIR_2018!AP22</f>
        <v/>
      </c>
      <c r="AD15" s="69" t="str">
        <f>+MIR_2018!AQ22</f>
        <v/>
      </c>
      <c r="AE15" s="69" t="str">
        <f>+MIR_2018!AR22</f>
        <v/>
      </c>
      <c r="AF15" s="70">
        <f>+MIR_2018!AS22</f>
        <v>0</v>
      </c>
      <c r="AG15" s="69">
        <f>+MIR_2018!AT22</f>
        <v>0</v>
      </c>
      <c r="AH15" s="69" t="e">
        <f ca="1">+IF(AJ15="No aplica","-",IF(MIR_2018!AU22="Sin avance","Sin avance",IF(MIR_2018!AU22&lt;&gt;"Sin avance",_xlfn.FORMULATEXT(MIR_2018!AU22),"0")))</f>
        <v>#N/A</v>
      </c>
      <c r="AI15" s="69" t="str">
        <f>+MIR_2018!AV22</f>
        <v/>
      </c>
      <c r="AJ15" s="69" t="str">
        <f>+MIR_2018!AW22</f>
        <v/>
      </c>
      <c r="AK15" s="69" t="str">
        <f>+MIR_2018!AX22</f>
        <v/>
      </c>
      <c r="AL15" s="70">
        <f>+MIR_2018!AY22</f>
        <v>0</v>
      </c>
      <c r="AM15" s="69">
        <f>+MIR_2018!AZ22</f>
        <v>0</v>
      </c>
      <c r="AN15" s="69" t="e">
        <f ca="1">+IF(AP15="No aplica","0",IF(MIR_2018!BA22="Sin avance","Sin avance",IF(MIR_2018!BA22&lt;&gt;"Sin avance",_xlfn.FORMULATEXT(MIR_2018!BA22),"0")))</f>
        <v>#N/A</v>
      </c>
      <c r="AO15" s="69" t="str">
        <f>+MIR_2018!BB22</f>
        <v/>
      </c>
      <c r="AP15" s="69" t="str">
        <f>+MIR_2018!BC22</f>
        <v/>
      </c>
      <c r="AQ15" s="69" t="str">
        <f>+MIR_2018!BD22</f>
        <v/>
      </c>
      <c r="AR15" s="70">
        <f>+MIR_2018!BE22</f>
        <v>0</v>
      </c>
      <c r="AS15" s="69">
        <f>+MIR_2018!BF22</f>
        <v>0</v>
      </c>
      <c r="AT15" s="69" t="e">
        <f ca="1">+IF(AV15="No aplica","0",IF(MIR_2018!BG22="Sin avance","Sin avance",IF(MIR_2018!BG22&lt;&gt;"Sin avance",_xlfn.FORMULATEXT(MIR_2018!BG22),"0")))</f>
        <v>#N/A</v>
      </c>
      <c r="AU15" s="69" t="str">
        <f>+MIR_2018!BH22</f>
        <v/>
      </c>
      <c r="AV15" s="69" t="str">
        <f>+MIR_2018!BI22</f>
        <v/>
      </c>
      <c r="AW15" s="69" t="str">
        <f>+MIR_2018!BJ22</f>
        <v/>
      </c>
      <c r="AX15" s="70">
        <f>+MIR_2018!BK22</f>
        <v>0</v>
      </c>
      <c r="AY15" s="69">
        <f>+MIR_2018!AH22</f>
        <v>0</v>
      </c>
      <c r="AZ15" s="72" t="e">
        <f ca="1">+IF(BB15="No aplica","-",IF(MIR_2018!AI22="Sin avance","Sin avance",IF(MIR_2018!AI22&lt;&gt;"Sin avance",_xlfn.FORMULATEXT(MIR_2018!AI22),"-")))</f>
        <v>#N/A</v>
      </c>
      <c r="BA15" s="69" t="str">
        <f ca="1">+MIR_2018!AJ22</f>
        <v/>
      </c>
      <c r="BB15" s="69">
        <f>+MIR_2018!AK22</f>
        <v>0</v>
      </c>
      <c r="BC15" s="69">
        <f>+MIR_2018!AL22</f>
        <v>0</v>
      </c>
      <c r="BD15" s="70">
        <f>+MIR_2018!AM22</f>
        <v>0</v>
      </c>
    </row>
    <row r="16" spans="1:56" s="69" customFormat="1" x14ac:dyDescent="0.25">
      <c r="A16" s="67">
        <f>+VLOOKUP($D16,Catálogos!$A$14:$E$40,5,0)</f>
        <v>2</v>
      </c>
      <c r="B16" s="68" t="str">
        <f>+VLOOKUP($D16,Catálogos!$A$14:$E$40,3,0)</f>
        <v>Promover el pleno ejercicio de los derechos de acceso a la información pública y de protección de datos personales, así como la transparencia y apertura de las instituciones públicas.</v>
      </c>
      <c r="C16" s="68" t="str">
        <f>+VLOOKUP(D16,Catálogos!$A$14:$F$40,6,0)</f>
        <v>Presidencia</v>
      </c>
      <c r="D16" s="69" t="str">
        <f>+MID(MIR_2018!$D$6,1,3)</f>
        <v>170</v>
      </c>
      <c r="E16" s="68" t="str">
        <f>+MID(MIR_2018!$D$6,7,150)</f>
        <v>Dirección General de Comunicación Social y Difusión</v>
      </c>
      <c r="F16" s="69" t="str">
        <f>+MIR_2018!B23</f>
        <v>GOA04</v>
      </c>
      <c r="G16" s="69" t="str">
        <f>MIR_2018!C23</f>
        <v>Actividad</v>
      </c>
      <c r="H16" s="70" t="str">
        <f>+MIR_2018!D23</f>
        <v>1.4 Medición de impacto en los medios a partir de las diversas comunicaciones generadas por el Instituto.</v>
      </c>
      <c r="I16" s="70" t="str">
        <f>+MIR_2018!E23</f>
        <v>Porcentaje de cumplimiento en el compromiso de elaboración de reportes de impacto en los medios a partir de las comunicaciones  generadas por el Instituto.</v>
      </c>
      <c r="J16" s="70" t="str">
        <f>+MIR_2018!F23</f>
        <v xml:space="preserve">Permite saber el porcentaje de cumplimiento en la generación de reportes de impacto de las comunicaciones generadas por el Instituto, de acuerdo con el total de reportes comprometido para el año. Los reportes de impacto son aquellos en los que se muestra, entre otras variables, la cantidad de notas positivas, neutrales o negativas que se han publicado del INAI; el desempeño en las cuentas institucionales en redes sociales o el número de videos subidos al canal de  YouTube. </v>
      </c>
      <c r="K16" s="70" t="str">
        <f>+MIR_2018!G23</f>
        <v>(Número de reportes acerca del impacto de  las comunicaciones institucionales realizados / Número de reportes acerca del impacto de las comunicaciones institucionales planeados) * 100</v>
      </c>
      <c r="L16" s="70" t="str">
        <f>+MIR_2018!R23</f>
        <v>Trimestral</v>
      </c>
      <c r="M16" s="70" t="str">
        <f>+MIR_2018!S23</f>
        <v>Porcentaje</v>
      </c>
      <c r="N16" s="70" t="str">
        <f>+MIR_2018!V23</f>
        <v>Eficacia</v>
      </c>
      <c r="O16" s="70" t="str">
        <f>+MIR_2018!W23</f>
        <v>Gestión</v>
      </c>
      <c r="P16" s="70" t="str">
        <f>+MIR_2018!X23</f>
        <v xml:space="preserve">Reportes trimestrales de impacto en medios enviados por parte de la DGCSD al Comisionado presidente, que obran en archivo de la DGCSD. </v>
      </c>
      <c r="Q16" s="70" t="str">
        <f>+MIR_2018!Y23</f>
        <v>Los resultados de la medición son aceptados por el comisionado presidente.</v>
      </c>
      <c r="R16" s="70" t="str">
        <f>+MIR_2018!Z23</f>
        <v>Relativo</v>
      </c>
      <c r="S16" s="70" t="str">
        <f>+MIR_2018!AA23</f>
        <v>Acumulada</v>
      </c>
      <c r="T16" s="70" t="str">
        <f>+MIR_2018!AB23</f>
        <v>Ascendente</v>
      </c>
      <c r="U16" s="71">
        <f>+MIR_2018!AC23</f>
        <v>43101</v>
      </c>
      <c r="V16" s="71">
        <f>+MIR_2018!AD23</f>
        <v>43465</v>
      </c>
      <c r="W16" s="69">
        <f>+MIR_2018!AE23</f>
        <v>100</v>
      </c>
      <c r="X16" s="67">
        <f>+MIR_2018!AF23</f>
        <v>2016</v>
      </c>
      <c r="Y16" s="70" t="str">
        <f>+MIR_2018!AG23</f>
        <v>La línea base se calculó con información de las actividades de 2015</v>
      </c>
      <c r="Z16" s="69">
        <f>+MIR_2018!AH23</f>
        <v>100</v>
      </c>
      <c r="AA16" s="69">
        <f>+MIR_2018!AN23</f>
        <v>25</v>
      </c>
      <c r="AB16" s="69" t="str">
        <f ca="1">+IF(AD16="No aplica","-",IF(MIR_2018!AO23="Sin avance","Sin avance",IF(MIR_2018!AO23&lt;&gt;"Sin avance",_xlfn.FORMULATEXT(MIR_2018!AO23),"0")))</f>
        <v>=SUMA(1/4)*100</v>
      </c>
      <c r="AC16" s="69">
        <f ca="1">+MIR_2018!AP23</f>
        <v>0</v>
      </c>
      <c r="AD16" s="69" t="str">
        <f ca="1">+MIR_2018!AQ23</f>
        <v>Aceptable</v>
      </c>
      <c r="AE16" s="69">
        <f ca="1">+MIR_2018!AR23</f>
        <v>25</v>
      </c>
      <c r="AF16" s="70" t="str">
        <f>+MIR_2018!AS23</f>
        <v>Se realizó el primer informe trimestral del área en el cual se presentan, entre otros elementos, los impactos de las diversas comunicaciones generadas por el Instituto, incluidos medios electrónicos, impresos y redes sociales.</v>
      </c>
      <c r="AG16" s="69">
        <f>+MIR_2018!AT23</f>
        <v>50</v>
      </c>
      <c r="AH16" s="69" t="str">
        <f ca="1">+IF(AJ16="No aplica","-",IF(MIR_2018!AU23="Sin avance","Sin avance",IF(MIR_2018!AU23&lt;&gt;"Sin avance",_xlfn.FORMULATEXT(MIR_2018!AU23),"0")))</f>
        <v>=SUMA(2/4)*100</v>
      </c>
      <c r="AI16" s="69">
        <f ca="1">+MIR_2018!AV23</f>
        <v>0</v>
      </c>
      <c r="AJ16" s="69" t="str">
        <f ca="1">+MIR_2018!AW23</f>
        <v>Aceptable</v>
      </c>
      <c r="AK16" s="69">
        <f ca="1">+MIR_2018!AX23</f>
        <v>50</v>
      </c>
      <c r="AL16" s="70" t="str">
        <f>+MIR_2018!AY23</f>
        <v>Se realizó el segundo informe trimestral del área, en el cual se presentan, entre otros elementos, los impactos de las diversas comunicaciones generadas por el Instituto, incluidos medios electrónicos, impresos y redes sociales.</v>
      </c>
      <c r="AM16" s="69">
        <f>+MIR_2018!AZ23</f>
        <v>75</v>
      </c>
      <c r="AN16" s="69" t="str">
        <f ca="1">+IF(AP16="No aplica","0",IF(MIR_2018!BA23="Sin avance","Sin avance",IF(MIR_2018!BA23&lt;&gt;"Sin avance",_xlfn.FORMULATEXT(MIR_2018!BA23),"0")))</f>
        <v>=SUMA(3/4)*100</v>
      </c>
      <c r="AO16" s="69">
        <f ca="1">+MIR_2018!BB23</f>
        <v>0</v>
      </c>
      <c r="AP16" s="69" t="str">
        <f ca="1">+MIR_2018!BC23</f>
        <v>Aceptable</v>
      </c>
      <c r="AQ16" s="69">
        <f ca="1">+MIR_2018!BD23</f>
        <v>75</v>
      </c>
      <c r="AR16" s="70" t="str">
        <f>+MIR_2018!BE23</f>
        <v>Se realizó el tercer informe trimestral del área, en el cual se presenta, entre otros elementos, los impactos de las diversas comunicaciones generadas por el Instituto, incluidos medios electrónicos, impresos y redes. Este trimestre se comenzó a reportar un desglose más detallado en relación con los materiales de diseños institucionales desarrollados por el área y se incorporaron nuevos indicadores en materia de agenda informativa.</v>
      </c>
      <c r="AS16" s="69">
        <f>+MIR_2018!BF23</f>
        <v>100</v>
      </c>
      <c r="AT16" s="69" t="e">
        <f ca="1">+IF(AV16="No aplica","0",IF(MIR_2018!BG23="Sin avance","Sin avance",IF(MIR_2018!BG23&lt;&gt;"Sin avance",_xlfn.FORMULATEXT(MIR_2018!BG23),"0")))</f>
        <v>#N/A</v>
      </c>
      <c r="AU16" s="69" t="str">
        <f ca="1">+MIR_2018!BH23</f>
        <v/>
      </c>
      <c r="AV16" s="69" t="str">
        <f ca="1">+MIR_2018!BI23</f>
        <v>Ingresar meta alcanzada</v>
      </c>
      <c r="AW16" s="69" t="str">
        <f ca="1">+MIR_2018!BJ23</f>
        <v/>
      </c>
      <c r="AX16" s="70">
        <f>+MIR_2018!BK23</f>
        <v>0</v>
      </c>
      <c r="AY16" s="69">
        <f>+MIR_2018!AH23</f>
        <v>100</v>
      </c>
      <c r="AZ16" s="72" t="e">
        <f ca="1">+IF(BB16="No aplica","-",IF(MIR_2018!AI23="Sin avance","Sin avance",IF(MIR_2018!AI23&lt;&gt;"Sin avance",_xlfn.FORMULATEXT(MIR_2018!AI23),"-")))</f>
        <v>#N/A</v>
      </c>
      <c r="BA16" s="69" t="str">
        <f ca="1">+MIR_2018!AJ23</f>
        <v/>
      </c>
      <c r="BB16" s="69" t="str">
        <f ca="1">+MIR_2018!AK23</f>
        <v>Ingresar meta alcanzada</v>
      </c>
      <c r="BC16" s="69" t="str">
        <f>+MIR_2018!AL23</f>
        <v/>
      </c>
      <c r="BD16" s="70">
        <f>+MIR_2018!AM23</f>
        <v>0</v>
      </c>
    </row>
    <row r="17" spans="1:56" s="69" customFormat="1" x14ac:dyDescent="0.25">
      <c r="A17" s="67">
        <f>+VLOOKUP($D17,Catálogos!$A$14:$E$40,5,0)</f>
        <v>2</v>
      </c>
      <c r="B17" s="68" t="str">
        <f>+VLOOKUP($D17,Catálogos!$A$14:$E$40,3,0)</f>
        <v>Promover el pleno ejercicio de los derechos de acceso a la información pública y de protección de datos personales, así como la transparencia y apertura de las instituciones públicas.</v>
      </c>
      <c r="C17" s="68" t="str">
        <f>+VLOOKUP(D17,Catálogos!$A$14:$F$40,6,0)</f>
        <v>Presidencia</v>
      </c>
      <c r="D17" s="69" t="str">
        <f>+MID(MIR_2018!$D$6,1,3)</f>
        <v>170</v>
      </c>
      <c r="E17" s="68" t="str">
        <f>+MID(MIR_2018!$D$6,7,150)</f>
        <v>Dirección General de Comunicación Social y Difusión</v>
      </c>
      <c r="F17" s="69">
        <f>+MIR_2018!B24</f>
        <v>0</v>
      </c>
      <c r="G17" s="69">
        <f>MIR_2018!C24</f>
        <v>0</v>
      </c>
      <c r="H17" s="70">
        <f>+MIR_2018!D24</f>
        <v>0</v>
      </c>
      <c r="I17" s="70">
        <f>+MIR_2018!E24</f>
        <v>0</v>
      </c>
      <c r="J17" s="70">
        <f>+MIR_2018!F24</f>
        <v>0</v>
      </c>
      <c r="K17" s="70">
        <f>+MIR_2018!G24</f>
        <v>0</v>
      </c>
      <c r="L17" s="70">
        <f>+MIR_2018!R24</f>
        <v>0</v>
      </c>
      <c r="M17" s="70">
        <f>+MIR_2018!S24</f>
        <v>0</v>
      </c>
      <c r="N17" s="70">
        <f>+MIR_2018!V24</f>
        <v>0</v>
      </c>
      <c r="O17" s="70">
        <f>+MIR_2018!W24</f>
        <v>0</v>
      </c>
      <c r="P17" s="70">
        <f>+MIR_2018!X24</f>
        <v>0</v>
      </c>
      <c r="Q17" s="70">
        <f>+MIR_2018!Y24</f>
        <v>0</v>
      </c>
      <c r="R17" s="70">
        <f>+MIR_2018!Z24</f>
        <v>0</v>
      </c>
      <c r="S17" s="70">
        <f>+MIR_2018!AA24</f>
        <v>0</v>
      </c>
      <c r="T17" s="70">
        <f>+MIR_2018!AB24</f>
        <v>0</v>
      </c>
      <c r="U17" s="71">
        <f>+MIR_2018!AC24</f>
        <v>0</v>
      </c>
      <c r="V17" s="71">
        <f>+MIR_2018!AD24</f>
        <v>0</v>
      </c>
      <c r="W17" s="69">
        <f>+MIR_2018!AE24</f>
        <v>0</v>
      </c>
      <c r="X17" s="67">
        <f>+MIR_2018!AF24</f>
        <v>0</v>
      </c>
      <c r="Y17" s="70">
        <f>+MIR_2018!AG24</f>
        <v>0</v>
      </c>
      <c r="Z17" s="69">
        <f>+MIR_2018!AH24</f>
        <v>0</v>
      </c>
      <c r="AA17" s="69">
        <f>+MIR_2018!AN24</f>
        <v>0</v>
      </c>
      <c r="AB17" s="69" t="e">
        <f ca="1">+IF(AD17="No aplica","-",IF(MIR_2018!AO24="Sin avance","Sin avance",IF(MIR_2018!AO24&lt;&gt;"Sin avance",_xlfn.FORMULATEXT(MIR_2018!AO24),"0")))</f>
        <v>#N/A</v>
      </c>
      <c r="AC17" s="69" t="str">
        <f>+MIR_2018!AP24</f>
        <v/>
      </c>
      <c r="AD17" s="69" t="str">
        <f>+MIR_2018!AQ24</f>
        <v/>
      </c>
      <c r="AE17" s="69" t="str">
        <f>+MIR_2018!AR24</f>
        <v/>
      </c>
      <c r="AF17" s="70">
        <f>+MIR_2018!AS24</f>
        <v>0</v>
      </c>
      <c r="AG17" s="69">
        <f>+MIR_2018!AT24</f>
        <v>0</v>
      </c>
      <c r="AH17" s="69" t="e">
        <f ca="1">+IF(AJ17="No aplica","-",IF(MIR_2018!AU24="Sin avance","Sin avance",IF(MIR_2018!AU24&lt;&gt;"Sin avance",_xlfn.FORMULATEXT(MIR_2018!AU24),"0")))</f>
        <v>#N/A</v>
      </c>
      <c r="AI17" s="69" t="str">
        <f>+MIR_2018!AV24</f>
        <v/>
      </c>
      <c r="AJ17" s="69" t="str">
        <f>+MIR_2018!AW24</f>
        <v/>
      </c>
      <c r="AK17" s="69" t="str">
        <f>+MIR_2018!AX24</f>
        <v/>
      </c>
      <c r="AL17" s="70">
        <f>+MIR_2018!AY24</f>
        <v>0</v>
      </c>
      <c r="AM17" s="69">
        <f>+MIR_2018!AZ24</f>
        <v>0</v>
      </c>
      <c r="AN17" s="69" t="e">
        <f ca="1">+IF(AP17="No aplica","0",IF(MIR_2018!BA24="Sin avance","Sin avance",IF(MIR_2018!BA24&lt;&gt;"Sin avance",_xlfn.FORMULATEXT(MIR_2018!BA24),"0")))</f>
        <v>#N/A</v>
      </c>
      <c r="AO17" s="69" t="str">
        <f>+MIR_2018!BB24</f>
        <v/>
      </c>
      <c r="AP17" s="69" t="str">
        <f>+MIR_2018!BC24</f>
        <v/>
      </c>
      <c r="AQ17" s="69" t="str">
        <f>+MIR_2018!BD24</f>
        <v/>
      </c>
      <c r="AR17" s="70">
        <f>+MIR_2018!BE24</f>
        <v>0</v>
      </c>
      <c r="AS17" s="69">
        <f>+MIR_2018!BF24</f>
        <v>0</v>
      </c>
      <c r="AT17" s="69" t="e">
        <f ca="1">+IF(AV17="No aplica","0",IF(MIR_2018!BG24="Sin avance","Sin avance",IF(MIR_2018!BG24&lt;&gt;"Sin avance",_xlfn.FORMULATEXT(MIR_2018!BG24),"0")))</f>
        <v>#N/A</v>
      </c>
      <c r="AU17" s="69" t="str">
        <f>+MIR_2018!BH24</f>
        <v/>
      </c>
      <c r="AV17" s="69" t="str">
        <f>+MIR_2018!BI24</f>
        <v/>
      </c>
      <c r="AW17" s="69" t="str">
        <f>+MIR_2018!BJ24</f>
        <v/>
      </c>
      <c r="AX17" s="70">
        <f>+MIR_2018!BK24</f>
        <v>0</v>
      </c>
      <c r="AY17" s="69">
        <f>+MIR_2018!AH24</f>
        <v>0</v>
      </c>
      <c r="AZ17" s="72" t="e">
        <f ca="1">+IF(BB17="No aplica","-",IF(MIR_2018!AI24="Sin avance","Sin avance",IF(MIR_2018!AI24&lt;&gt;"Sin avance",_xlfn.FORMULATEXT(MIR_2018!AI24),"-")))</f>
        <v>#N/A</v>
      </c>
      <c r="BA17" s="69" t="str">
        <f ca="1">+MIR_2018!AJ24</f>
        <v/>
      </c>
      <c r="BB17" s="69">
        <f>+MIR_2018!AK24</f>
        <v>0</v>
      </c>
      <c r="BC17" s="69">
        <f>+MIR_2018!AL24</f>
        <v>0</v>
      </c>
      <c r="BD17" s="70">
        <f>+MIR_2018!AM24</f>
        <v>0</v>
      </c>
    </row>
    <row r="18" spans="1:56" s="69" customFormat="1" x14ac:dyDescent="0.25">
      <c r="A18" s="67">
        <f>+VLOOKUP($D18,Catálogos!$A$14:$E$40,5,0)</f>
        <v>2</v>
      </c>
      <c r="B18" s="68" t="str">
        <f>+VLOOKUP($D18,Catálogos!$A$14:$E$40,3,0)</f>
        <v>Promover el pleno ejercicio de los derechos de acceso a la información pública y de protección de datos personales, así como la transparencia y apertura de las instituciones públicas.</v>
      </c>
      <c r="C18" s="68" t="str">
        <f>+VLOOKUP(D18,Catálogos!$A$14:$F$40,6,0)</f>
        <v>Presidencia</v>
      </c>
      <c r="D18" s="69" t="str">
        <f>+MID(MIR_2018!$D$6,1,3)</f>
        <v>170</v>
      </c>
      <c r="E18" s="68" t="str">
        <f>+MID(MIR_2018!$D$6,7,150)</f>
        <v>Dirección General de Comunicación Social y Difusión</v>
      </c>
      <c r="F18" s="69">
        <f>+MIR_2018!B25</f>
        <v>0</v>
      </c>
      <c r="G18" s="69">
        <f>MIR_2018!C25</f>
        <v>0</v>
      </c>
      <c r="H18" s="70">
        <f>+MIR_2018!D25</f>
        <v>0</v>
      </c>
      <c r="I18" s="70">
        <f>+MIR_2018!E25</f>
        <v>0</v>
      </c>
      <c r="J18" s="70">
        <f>+MIR_2018!F25</f>
        <v>0</v>
      </c>
      <c r="K18" s="70">
        <f>+MIR_2018!G25</f>
        <v>0</v>
      </c>
      <c r="L18" s="70">
        <f>+MIR_2018!R25</f>
        <v>0</v>
      </c>
      <c r="M18" s="70">
        <f>+MIR_2018!S25</f>
        <v>0</v>
      </c>
      <c r="N18" s="70">
        <f>+MIR_2018!V25</f>
        <v>0</v>
      </c>
      <c r="O18" s="70">
        <f>+MIR_2018!W25</f>
        <v>0</v>
      </c>
      <c r="P18" s="70">
        <f>+MIR_2018!X25</f>
        <v>0</v>
      </c>
      <c r="Q18" s="70">
        <f>+MIR_2018!Y25</f>
        <v>0</v>
      </c>
      <c r="R18" s="70">
        <f>+MIR_2018!Z25</f>
        <v>0</v>
      </c>
      <c r="S18" s="70">
        <f>+MIR_2018!AA25</f>
        <v>0</v>
      </c>
      <c r="T18" s="70">
        <f>+MIR_2018!AB25</f>
        <v>0</v>
      </c>
      <c r="U18" s="71">
        <f>+MIR_2018!AC25</f>
        <v>0</v>
      </c>
      <c r="V18" s="71">
        <f>+MIR_2018!AD25</f>
        <v>0</v>
      </c>
      <c r="W18" s="69">
        <f>+MIR_2018!AE25</f>
        <v>0</v>
      </c>
      <c r="X18" s="67">
        <f>+MIR_2018!AF25</f>
        <v>0</v>
      </c>
      <c r="Y18" s="70">
        <f>+MIR_2018!AG25</f>
        <v>0</v>
      </c>
      <c r="Z18" s="69">
        <f>+MIR_2018!AH25</f>
        <v>0</v>
      </c>
      <c r="AA18" s="69">
        <f>+MIR_2018!AN25</f>
        <v>0</v>
      </c>
      <c r="AB18" s="69" t="e">
        <f ca="1">+IF(AD18="No aplica","-",IF(MIR_2018!AO25="Sin avance","Sin avance",IF(MIR_2018!AO25&lt;&gt;"Sin avance",_xlfn.FORMULATEXT(MIR_2018!AO25),"0")))</f>
        <v>#N/A</v>
      </c>
      <c r="AC18" s="69" t="str">
        <f>+MIR_2018!AP25</f>
        <v/>
      </c>
      <c r="AD18" s="69" t="str">
        <f>+MIR_2018!AQ25</f>
        <v/>
      </c>
      <c r="AE18" s="69" t="str">
        <f>+MIR_2018!AR25</f>
        <v/>
      </c>
      <c r="AF18" s="70">
        <f>+MIR_2018!AS25</f>
        <v>0</v>
      </c>
      <c r="AG18" s="69">
        <f>+MIR_2018!AT25</f>
        <v>0</v>
      </c>
      <c r="AH18" s="69" t="e">
        <f ca="1">+IF(AJ18="No aplica","-",IF(MIR_2018!AU25="Sin avance","Sin avance",IF(MIR_2018!AU25&lt;&gt;"Sin avance",_xlfn.FORMULATEXT(MIR_2018!AU25),"0")))</f>
        <v>#N/A</v>
      </c>
      <c r="AI18" s="69" t="str">
        <f>+MIR_2018!AV25</f>
        <v/>
      </c>
      <c r="AJ18" s="69" t="str">
        <f>+MIR_2018!AW25</f>
        <v/>
      </c>
      <c r="AK18" s="69" t="str">
        <f>+MIR_2018!AX25</f>
        <v/>
      </c>
      <c r="AL18" s="70">
        <f>+MIR_2018!AY25</f>
        <v>0</v>
      </c>
      <c r="AM18" s="69">
        <f>+MIR_2018!AZ25</f>
        <v>0</v>
      </c>
      <c r="AN18" s="69" t="e">
        <f ca="1">+IF(AP18="No aplica","0",IF(MIR_2018!BA25="Sin avance","Sin avance",IF(MIR_2018!BA25&lt;&gt;"Sin avance",_xlfn.FORMULATEXT(MIR_2018!BA25),"0")))</f>
        <v>#N/A</v>
      </c>
      <c r="AO18" s="69" t="str">
        <f>+MIR_2018!BB25</f>
        <v/>
      </c>
      <c r="AP18" s="69" t="str">
        <f>+MIR_2018!BC25</f>
        <v/>
      </c>
      <c r="AQ18" s="69" t="str">
        <f>+MIR_2018!BD25</f>
        <v/>
      </c>
      <c r="AR18" s="70">
        <f>+MIR_2018!BE25</f>
        <v>0</v>
      </c>
      <c r="AS18" s="69">
        <f>+MIR_2018!BF25</f>
        <v>0</v>
      </c>
      <c r="AT18" s="69" t="e">
        <f ca="1">+IF(AV18="No aplica","0",IF(MIR_2018!BG25="Sin avance","Sin avance",IF(MIR_2018!BG25&lt;&gt;"Sin avance",_xlfn.FORMULATEXT(MIR_2018!BG25),"0")))</f>
        <v>#N/A</v>
      </c>
      <c r="AU18" s="69" t="str">
        <f>+MIR_2018!BH25</f>
        <v/>
      </c>
      <c r="AV18" s="69" t="str">
        <f>+MIR_2018!BI25</f>
        <v/>
      </c>
      <c r="AW18" s="69" t="str">
        <f>+MIR_2018!BJ25</f>
        <v/>
      </c>
      <c r="AX18" s="70">
        <f>+MIR_2018!BK25</f>
        <v>0</v>
      </c>
      <c r="AY18" s="69">
        <f>+MIR_2018!AH25</f>
        <v>0</v>
      </c>
      <c r="AZ18" s="72" t="e">
        <f ca="1">+IF(BB18="No aplica","-",IF(MIR_2018!AI25="Sin avance","Sin avance",IF(MIR_2018!AI25&lt;&gt;"Sin avance",_xlfn.FORMULATEXT(MIR_2018!AI25),"-")))</f>
        <v>#N/A</v>
      </c>
      <c r="BA18" s="69" t="str">
        <f ca="1">+MIR_2018!AJ25</f>
        <v/>
      </c>
      <c r="BB18" s="69">
        <f>+MIR_2018!AK25</f>
        <v>0</v>
      </c>
      <c r="BC18" s="69">
        <f>+MIR_2018!AL25</f>
        <v>0</v>
      </c>
      <c r="BD18" s="70">
        <f>+MIR_2018!AM25</f>
        <v>0</v>
      </c>
    </row>
    <row r="19" spans="1:56" s="69" customFormat="1" x14ac:dyDescent="0.25">
      <c r="A19" s="67">
        <f>+VLOOKUP($D19,Catálogos!$A$14:$E$40,5,0)</f>
        <v>2</v>
      </c>
      <c r="B19" s="68" t="str">
        <f>+VLOOKUP($D19,Catálogos!$A$14:$E$40,3,0)</f>
        <v>Promover el pleno ejercicio de los derechos de acceso a la información pública y de protección de datos personales, así como la transparencia y apertura de las instituciones públicas.</v>
      </c>
      <c r="C19" s="68" t="str">
        <f>+VLOOKUP(D19,Catálogos!$A$14:$F$40,6,0)</f>
        <v>Presidencia</v>
      </c>
      <c r="D19" s="69" t="str">
        <f>+MID(MIR_2018!$D$6,1,3)</f>
        <v>170</v>
      </c>
      <c r="E19" s="68" t="str">
        <f>+MID(MIR_2018!$D$6,7,150)</f>
        <v>Dirección General de Comunicación Social y Difusión</v>
      </c>
      <c r="F19" s="69">
        <f>+MIR_2018!B26</f>
        <v>0</v>
      </c>
      <c r="G19" s="69">
        <f>MIR_2018!C26</f>
        <v>0</v>
      </c>
      <c r="H19" s="70">
        <f>+MIR_2018!D26</f>
        <v>0</v>
      </c>
      <c r="I19" s="70">
        <f>+MIR_2018!E26</f>
        <v>0</v>
      </c>
      <c r="J19" s="70">
        <f>+MIR_2018!F26</f>
        <v>0</v>
      </c>
      <c r="K19" s="70">
        <f>+MIR_2018!G26</f>
        <v>0</v>
      </c>
      <c r="L19" s="70">
        <f>+MIR_2018!R26</f>
        <v>0</v>
      </c>
      <c r="M19" s="70">
        <f>+MIR_2018!S26</f>
        <v>0</v>
      </c>
      <c r="N19" s="70">
        <f>+MIR_2018!V26</f>
        <v>0</v>
      </c>
      <c r="O19" s="70">
        <f>+MIR_2018!W26</f>
        <v>0</v>
      </c>
      <c r="P19" s="70">
        <f>+MIR_2018!X26</f>
        <v>0</v>
      </c>
      <c r="Q19" s="70">
        <f>+MIR_2018!Y26</f>
        <v>0</v>
      </c>
      <c r="R19" s="70">
        <f>+MIR_2018!Z26</f>
        <v>0</v>
      </c>
      <c r="S19" s="70">
        <f>+MIR_2018!AA26</f>
        <v>0</v>
      </c>
      <c r="T19" s="70">
        <f>+MIR_2018!AB26</f>
        <v>0</v>
      </c>
      <c r="U19" s="71">
        <f>+MIR_2018!AC26</f>
        <v>0</v>
      </c>
      <c r="V19" s="71">
        <f>+MIR_2018!AD26</f>
        <v>0</v>
      </c>
      <c r="W19" s="69">
        <f>+MIR_2018!AE26</f>
        <v>0</v>
      </c>
      <c r="X19" s="67">
        <f>+MIR_2018!AF26</f>
        <v>0</v>
      </c>
      <c r="Y19" s="70">
        <f>+MIR_2018!AG26</f>
        <v>0</v>
      </c>
      <c r="Z19" s="69">
        <f>+MIR_2018!AH26</f>
        <v>0</v>
      </c>
      <c r="AA19" s="69">
        <f>+MIR_2018!AN26</f>
        <v>0</v>
      </c>
      <c r="AB19" s="69" t="e">
        <f ca="1">+IF(AD19="No aplica","-",IF(MIR_2018!AO26="Sin avance","Sin avance",IF(MIR_2018!AO26&lt;&gt;"Sin avance",_xlfn.FORMULATEXT(MIR_2018!AO26),"0")))</f>
        <v>#N/A</v>
      </c>
      <c r="AC19" s="69">
        <f>+MIR_2018!AP26</f>
        <v>0</v>
      </c>
      <c r="AD19" s="69">
        <f>+MIR_2018!AQ26</f>
        <v>0</v>
      </c>
      <c r="AE19" s="69">
        <f>+MIR_2018!AR26</f>
        <v>0</v>
      </c>
      <c r="AF19" s="70">
        <f>+MIR_2018!AS26</f>
        <v>0</v>
      </c>
      <c r="AG19" s="69">
        <f>+MIR_2018!AT26</f>
        <v>0</v>
      </c>
      <c r="AH19" s="69" t="e">
        <f ca="1">+IF(AJ19="No aplica","-",IF(MIR_2018!AU26="Sin avance","Sin avance",IF(MIR_2018!AU26&lt;&gt;"Sin avance",_xlfn.FORMULATEXT(MIR_2018!AU26),"0")))</f>
        <v>#N/A</v>
      </c>
      <c r="AI19" s="69">
        <f>+MIR_2018!AV26</f>
        <v>0</v>
      </c>
      <c r="AJ19" s="69">
        <f>+MIR_2018!AW26</f>
        <v>0</v>
      </c>
      <c r="AK19" s="69">
        <f>+MIR_2018!AX26</f>
        <v>0</v>
      </c>
      <c r="AL19" s="70">
        <f>+MIR_2018!AY26</f>
        <v>0</v>
      </c>
      <c r="AM19" s="69">
        <f>+MIR_2018!AZ26</f>
        <v>0</v>
      </c>
      <c r="AN19" s="69" t="e">
        <f ca="1">+IF(AP19="No aplica","0",IF(MIR_2018!BA26="Sin avance","Sin avance",IF(MIR_2018!BA26&lt;&gt;"Sin avance",_xlfn.FORMULATEXT(MIR_2018!BA26),"0")))</f>
        <v>#N/A</v>
      </c>
      <c r="AO19" s="69">
        <f>+MIR_2018!BB26</f>
        <v>0</v>
      </c>
      <c r="AP19" s="69">
        <f>+MIR_2018!BC26</f>
        <v>0</v>
      </c>
      <c r="AQ19" s="69">
        <f>+MIR_2018!BD26</f>
        <v>0</v>
      </c>
      <c r="AR19" s="70">
        <f>+MIR_2018!BE26</f>
        <v>0</v>
      </c>
      <c r="AS19" s="69">
        <f>+MIR_2018!BF26</f>
        <v>0</v>
      </c>
      <c r="AT19" s="69" t="e">
        <f ca="1">+IF(AV19="No aplica","0",IF(MIR_2018!BG26="Sin avance","Sin avance",IF(MIR_2018!BG26&lt;&gt;"Sin avance",_xlfn.FORMULATEXT(MIR_2018!BG26),"0")))</f>
        <v>#N/A</v>
      </c>
      <c r="AU19" s="69">
        <f>+MIR_2018!BH26</f>
        <v>0</v>
      </c>
      <c r="AV19" s="69">
        <f>+MIR_2018!BI26</f>
        <v>0</v>
      </c>
      <c r="AW19" s="69">
        <f>+MIR_2018!BJ26</f>
        <v>0</v>
      </c>
      <c r="AX19" s="70">
        <f>+MIR_2018!BK26</f>
        <v>0</v>
      </c>
      <c r="AY19" s="69">
        <f>+MIR_2018!AH26</f>
        <v>0</v>
      </c>
      <c r="AZ19" s="72" t="e">
        <f ca="1">+IF(BB19="No aplica","-",IF(MIR_2018!AI26="Sin avance","Sin avance",IF(MIR_2018!AI26&lt;&gt;"Sin avance",_xlfn.FORMULATEXT(MIR_2018!AI26),"-")))</f>
        <v>#N/A</v>
      </c>
      <c r="BA19" s="69" t="str">
        <f ca="1">+MIR_2018!AJ26</f>
        <v/>
      </c>
      <c r="BB19" s="69">
        <f>+MIR_2018!AK26</f>
        <v>0</v>
      </c>
      <c r="BC19" s="69">
        <f>+MIR_2018!AL26</f>
        <v>0</v>
      </c>
      <c r="BD19" s="70">
        <f>+MIR_2018!AM26</f>
        <v>0</v>
      </c>
    </row>
    <row r="20" spans="1:56" s="69" customFormat="1" x14ac:dyDescent="0.25">
      <c r="A20" s="67">
        <f>+VLOOKUP($D20,Catálogos!$A$14:$E$40,5,0)</f>
        <v>2</v>
      </c>
      <c r="B20" s="68" t="str">
        <f>+VLOOKUP($D20,Catálogos!$A$14:$E$40,3,0)</f>
        <v>Promover el pleno ejercicio de los derechos de acceso a la información pública y de protección de datos personales, así como la transparencia y apertura de las instituciones públicas.</v>
      </c>
      <c r="C20" s="68" t="str">
        <f>+VLOOKUP(D20,Catálogos!$A$14:$F$40,6,0)</f>
        <v>Presidencia</v>
      </c>
      <c r="D20" s="69" t="str">
        <f>+MID(MIR_2018!$D$6,1,3)</f>
        <v>170</v>
      </c>
      <c r="E20" s="68" t="str">
        <f>+MID(MIR_2018!$D$6,7,150)</f>
        <v>Dirección General de Comunicación Social y Difusión</v>
      </c>
      <c r="F20" s="69">
        <f>+MIR_2018!B27</f>
        <v>0</v>
      </c>
      <c r="G20" s="69">
        <f>MIR_2018!C27</f>
        <v>0</v>
      </c>
      <c r="H20" s="70">
        <f>+MIR_2018!D27</f>
        <v>0</v>
      </c>
      <c r="I20" s="70">
        <f>+MIR_2018!E27</f>
        <v>0</v>
      </c>
      <c r="J20" s="70">
        <f>+MIR_2018!F27</f>
        <v>0</v>
      </c>
      <c r="K20" s="70">
        <f>+MIR_2018!G27</f>
        <v>0</v>
      </c>
      <c r="L20" s="70">
        <f>+MIR_2018!R27</f>
        <v>0</v>
      </c>
      <c r="M20" s="70">
        <f>+MIR_2018!S27</f>
        <v>0</v>
      </c>
      <c r="N20" s="70">
        <f>+MIR_2018!V27</f>
        <v>0</v>
      </c>
      <c r="O20" s="70">
        <f>+MIR_2018!W27</f>
        <v>0</v>
      </c>
      <c r="P20" s="70">
        <f>+MIR_2018!X27</f>
        <v>0</v>
      </c>
      <c r="Q20" s="70">
        <f>+MIR_2018!Y27</f>
        <v>0</v>
      </c>
      <c r="R20" s="70">
        <f>+MIR_2018!Z27</f>
        <v>0</v>
      </c>
      <c r="S20" s="70">
        <f>+MIR_2018!AA27</f>
        <v>0</v>
      </c>
      <c r="T20" s="70">
        <f>+MIR_2018!AB27</f>
        <v>0</v>
      </c>
      <c r="U20" s="71">
        <f>+MIR_2018!AC27</f>
        <v>0</v>
      </c>
      <c r="V20" s="71">
        <f>+MIR_2018!AD27</f>
        <v>0</v>
      </c>
      <c r="W20" s="69">
        <f>+MIR_2018!AE27</f>
        <v>0</v>
      </c>
      <c r="X20" s="67">
        <f>+MIR_2018!AF27</f>
        <v>0</v>
      </c>
      <c r="Y20" s="70">
        <f>+MIR_2018!AG27</f>
        <v>0</v>
      </c>
      <c r="Z20" s="69">
        <f>+MIR_2018!AH27</f>
        <v>0</v>
      </c>
      <c r="AA20" s="69">
        <f>+MIR_2018!AN27</f>
        <v>0</v>
      </c>
      <c r="AB20" s="69" t="e">
        <f ca="1">+IF(AD20="No aplica","-",IF(MIR_2018!AO27="Sin avance","Sin avance",IF(MIR_2018!AO27&lt;&gt;"Sin avance",_xlfn.FORMULATEXT(MIR_2018!AO27),"0")))</f>
        <v>#N/A</v>
      </c>
      <c r="AC20" s="69" t="str">
        <f>+MIR_2018!AP27</f>
        <v/>
      </c>
      <c r="AD20" s="69" t="str">
        <f>+MIR_2018!AQ27</f>
        <v/>
      </c>
      <c r="AE20" s="69" t="str">
        <f>+MIR_2018!AR27</f>
        <v/>
      </c>
      <c r="AF20" s="70">
        <f>+MIR_2018!AS27</f>
        <v>0</v>
      </c>
      <c r="AG20" s="69">
        <f>+MIR_2018!AT27</f>
        <v>0</v>
      </c>
      <c r="AH20" s="69" t="e">
        <f ca="1">+IF(AJ20="No aplica","-",IF(MIR_2018!AU27="Sin avance","Sin avance",IF(MIR_2018!AU27&lt;&gt;"Sin avance",_xlfn.FORMULATEXT(MIR_2018!AU27),"0")))</f>
        <v>#N/A</v>
      </c>
      <c r="AI20" s="69" t="str">
        <f>+MIR_2018!AV27</f>
        <v/>
      </c>
      <c r="AJ20" s="69" t="str">
        <f>+MIR_2018!AW27</f>
        <v/>
      </c>
      <c r="AK20" s="69" t="str">
        <f>+MIR_2018!AX27</f>
        <v/>
      </c>
      <c r="AL20" s="70">
        <f>+MIR_2018!AY27</f>
        <v>0</v>
      </c>
      <c r="AM20" s="69">
        <f>+MIR_2018!AZ27</f>
        <v>0</v>
      </c>
      <c r="AN20" s="69" t="e">
        <f ca="1">+IF(AP20="No aplica","0",IF(MIR_2018!BA27="Sin avance","Sin avance",IF(MIR_2018!BA27&lt;&gt;"Sin avance",_xlfn.FORMULATEXT(MIR_2018!BA27),"0")))</f>
        <v>#N/A</v>
      </c>
      <c r="AO20" s="69" t="str">
        <f>+MIR_2018!BB27</f>
        <v/>
      </c>
      <c r="AP20" s="69" t="str">
        <f>+MIR_2018!BC27</f>
        <v/>
      </c>
      <c r="AQ20" s="69" t="str">
        <f>+MIR_2018!BD27</f>
        <v/>
      </c>
      <c r="AR20" s="70">
        <f>+MIR_2018!BE27</f>
        <v>0</v>
      </c>
      <c r="AS20" s="69">
        <f>+MIR_2018!BF27</f>
        <v>0</v>
      </c>
      <c r="AT20" s="69" t="e">
        <f ca="1">+IF(AV20="No aplica","0",IF(MIR_2018!BG27="Sin avance","Sin avance",IF(MIR_2018!BG27&lt;&gt;"Sin avance",_xlfn.FORMULATEXT(MIR_2018!BG27),"0")))</f>
        <v>#N/A</v>
      </c>
      <c r="AU20" s="69" t="str">
        <f>+MIR_2018!BH27</f>
        <v/>
      </c>
      <c r="AV20" s="69" t="str">
        <f>+MIR_2018!BI27</f>
        <v/>
      </c>
      <c r="AW20" s="69" t="str">
        <f>+MIR_2018!BJ27</f>
        <v/>
      </c>
      <c r="AX20" s="70">
        <f>+MIR_2018!BK27</f>
        <v>0</v>
      </c>
      <c r="AY20" s="69">
        <f>+MIR_2018!AH27</f>
        <v>0</v>
      </c>
      <c r="AZ20" s="72" t="e">
        <f ca="1">+IF(BB20="No aplica","-",IF(MIR_2018!AI27="Sin avance","Sin avance",IF(MIR_2018!AI27&lt;&gt;"Sin avance",_xlfn.FORMULATEXT(MIR_2018!AI27),"-")))</f>
        <v>#N/A</v>
      </c>
      <c r="BA20" s="69" t="str">
        <f ca="1">+MIR_2018!AJ27</f>
        <v/>
      </c>
      <c r="BB20" s="69">
        <f>+MIR_2018!AK27</f>
        <v>0</v>
      </c>
      <c r="BC20" s="69">
        <f>+MIR_2018!AL27</f>
        <v>0</v>
      </c>
      <c r="BD20" s="70">
        <f>+MIR_2018!AM27</f>
        <v>0</v>
      </c>
    </row>
    <row r="21" spans="1:56" s="69" customFormat="1" x14ac:dyDescent="0.25">
      <c r="A21" s="67">
        <f>+VLOOKUP($D21,Catálogos!$A$14:$E$40,5,0)</f>
        <v>2</v>
      </c>
      <c r="B21" s="68" t="str">
        <f>+VLOOKUP($D21,Catálogos!$A$14:$E$40,3,0)</f>
        <v>Promover el pleno ejercicio de los derechos de acceso a la información pública y de protección de datos personales, así como la transparencia y apertura de las instituciones públicas.</v>
      </c>
      <c r="C21" s="68" t="str">
        <f>+VLOOKUP(D21,Catálogos!$A$14:$F$40,6,0)</f>
        <v>Presidencia</v>
      </c>
      <c r="D21" s="69" t="str">
        <f>+MID(MIR_2018!$D$6,1,3)</f>
        <v>170</v>
      </c>
      <c r="E21" s="68" t="str">
        <f>+MID(MIR_2018!$D$6,7,150)</f>
        <v>Dirección General de Comunicación Social y Difusión</v>
      </c>
      <c r="F21" s="69" t="str">
        <f>+MIR_2018!B28</f>
        <v>GOA05</v>
      </c>
      <c r="G21" s="69" t="str">
        <f>MIR_2018!C28</f>
        <v>Actividad</v>
      </c>
      <c r="H21" s="70" t="str">
        <f>+MIR_2018!D28</f>
        <v>1.5 Realización de coberturas informativas de actividades institucionales.</v>
      </c>
      <c r="I21" s="70" t="str">
        <f>+MIR_2018!E28</f>
        <v>Porcentaje de cumplimiento de coberturas informativas de actividades institucionales del INAI solicitadas.</v>
      </c>
      <c r="J21" s="70" t="str">
        <f>+MIR_2018!F28</f>
        <v xml:space="preserve">Muestra en términos porcentuales la relación de coberturas informativas de actividades institucionales del INAI realizadas frente a aquellas que fueron solicitadas por las distintas ponencias o direcciones del INAI. </v>
      </c>
      <c r="K21" s="70" t="str">
        <f>+MIR_2018!G28</f>
        <v>(Coberturas informativas de actividades institucionales realizadas / Coberturas informativas de actividades institucionales solicitadas) * 100</v>
      </c>
      <c r="L21" s="70" t="str">
        <f>+MIR_2018!R28</f>
        <v>Trimestral</v>
      </c>
      <c r="M21" s="70" t="str">
        <f>+MIR_2018!S28</f>
        <v>Porcentaje</v>
      </c>
      <c r="N21" s="70" t="str">
        <f>+MIR_2018!V28</f>
        <v>Eficacia</v>
      </c>
      <c r="O21" s="70" t="str">
        <f>+MIR_2018!W28</f>
        <v>Gestión</v>
      </c>
      <c r="P21" s="70" t="str">
        <f>+MIR_2018!X28</f>
        <v xml:space="preserve">Expediente de comunicaciones, boletines y notas de coberturas que obra en el archivo de la Dirección de Medios de la DGCSD. </v>
      </c>
      <c r="Q21" s="70" t="str">
        <f>+MIR_2018!Y28</f>
        <v>Existe interés periodistico sobre los temas tratados en las coberturas de actividades institucionales.</v>
      </c>
      <c r="R21" s="70" t="str">
        <f>+MIR_2018!Z28</f>
        <v>Relativo</v>
      </c>
      <c r="S21" s="70" t="str">
        <f>+MIR_2018!AA28</f>
        <v xml:space="preserve">Constante </v>
      </c>
      <c r="T21" s="70" t="str">
        <f>+MIR_2018!AB28</f>
        <v>Ascendente</v>
      </c>
      <c r="U21" s="71">
        <f>+MIR_2018!AC28</f>
        <v>43101</v>
      </c>
      <c r="V21" s="71">
        <f>+MIR_2018!AD28</f>
        <v>43465</v>
      </c>
      <c r="W21" s="69">
        <f>+MIR_2018!AE28</f>
        <v>100</v>
      </c>
      <c r="X21" s="67">
        <f>+MIR_2018!AF28</f>
        <v>2015</v>
      </c>
      <c r="Y21" s="70" t="str">
        <f>+MIR_2018!AG28</f>
        <v>La línea base se calculó con información de las actividades de 2015</v>
      </c>
      <c r="Z21" s="69">
        <f>+MIR_2018!AH28</f>
        <v>100</v>
      </c>
      <c r="AA21" s="69">
        <f>+MIR_2018!AN28</f>
        <v>100</v>
      </c>
      <c r="AB21" s="69" t="str">
        <f ca="1">+IF(AD21="No aplica","-",IF(MIR_2018!AO28="Sin avance","Sin avance",IF(MIR_2018!AO28&lt;&gt;"Sin avance",_xlfn.FORMULATEXT(MIR_2018!AO28),"0")))</f>
        <v>=SUMA(73/73)*100</v>
      </c>
      <c r="AC21" s="69">
        <f ca="1">+MIR_2018!AP28</f>
        <v>0</v>
      </c>
      <c r="AD21" s="69" t="str">
        <f ca="1">+MIR_2018!AQ28</f>
        <v>Aceptable</v>
      </c>
      <c r="AE21" s="69">
        <f ca="1">+MIR_2018!AR28</f>
        <v>100</v>
      </c>
      <c r="AF21" s="70" t="str">
        <f>+MIR_2018!AS28</f>
        <v>Se realizaron 73 coberturas informativas de actividades institucionales de 73 coberturas solicitadas.</v>
      </c>
      <c r="AG21" s="69">
        <f>+MIR_2018!AT28</f>
        <v>100</v>
      </c>
      <c r="AH21" s="69" t="str">
        <f ca="1">+IF(AJ21="No aplica","-",IF(MIR_2018!AU28="Sin avance","Sin avance",IF(MIR_2018!AU28&lt;&gt;"Sin avance",_xlfn.FORMULATEXT(MIR_2018!AU28),"0")))</f>
        <v>=SUMA(83/83)*100</v>
      </c>
      <c r="AI21" s="69">
        <f ca="1">+MIR_2018!AV28</f>
        <v>0</v>
      </c>
      <c r="AJ21" s="69" t="str">
        <f ca="1">+MIR_2018!AW28</f>
        <v>Aceptable</v>
      </c>
      <c r="AK21" s="69">
        <f ca="1">+MIR_2018!AX28</f>
        <v>100</v>
      </c>
      <c r="AL21" s="70" t="str">
        <f>+MIR_2018!AY28</f>
        <v>En el periodo se realizaron 83 coberturas informativas de actividades institucionales de 83 coberturas informativas solicitadas. Destaca la cobertura de la adhesión de México al Convenio 108 y aquella referente a la llegada de los nuevos comisionados del INAI. En lo que va del año se han realizado 156 coberturas informativas.</v>
      </c>
      <c r="AM21" s="69">
        <f>+MIR_2018!AZ28</f>
        <v>100</v>
      </c>
      <c r="AN21" s="69" t="str">
        <f ca="1">+IF(AP21="No aplica","0",IF(MIR_2018!BA28="Sin avance","Sin avance",IF(MIR_2018!BA28&lt;&gt;"Sin avance",_xlfn.FORMULATEXT(MIR_2018!BA28),"0")))</f>
        <v>=SUMA(100/100)*100</v>
      </c>
      <c r="AO21" s="69">
        <f ca="1">+MIR_2018!BB28</f>
        <v>0</v>
      </c>
      <c r="AP21" s="69" t="str">
        <f ca="1">+MIR_2018!BC28</f>
        <v>Aceptable</v>
      </c>
      <c r="AQ21" s="69">
        <f ca="1">+MIR_2018!BD28</f>
        <v>100</v>
      </c>
      <c r="AR21" s="70" t="str">
        <f>+MIR_2018!BE28</f>
        <v>En el periodo se realizaron 55 coberturas informativas de 55 coberturas informativas solicitadas. Destaca la cobertura del evento Semana Nacional de Transparencia, la asistencia de los comisionados a la Red por la Rendición de Cuentas y el caso relacionado con Odebrecht subido al Pleno del Instituto. En lo que va del año se han realizado 211 coberturas informativas.</v>
      </c>
      <c r="AS21" s="69">
        <f>+MIR_2018!BF28</f>
        <v>100</v>
      </c>
      <c r="AT21" s="69" t="e">
        <f ca="1">+IF(AV21="No aplica","0",IF(MIR_2018!BG28="Sin avance","Sin avance",IF(MIR_2018!BG28&lt;&gt;"Sin avance",_xlfn.FORMULATEXT(MIR_2018!BG28),"0")))</f>
        <v>#N/A</v>
      </c>
      <c r="AU21" s="69" t="str">
        <f ca="1">+MIR_2018!BH28</f>
        <v/>
      </c>
      <c r="AV21" s="69" t="str">
        <f ca="1">+MIR_2018!BI28</f>
        <v>Ingresar meta alcanzada</v>
      </c>
      <c r="AW21" s="69" t="str">
        <f ca="1">+MIR_2018!BJ28</f>
        <v/>
      </c>
      <c r="AX21" s="70">
        <f>+MIR_2018!BK28</f>
        <v>0</v>
      </c>
      <c r="AY21" s="69">
        <f>+MIR_2018!AH28</f>
        <v>100</v>
      </c>
      <c r="AZ21" s="72" t="e">
        <f ca="1">+IF(BB21="No aplica","-",IF(MIR_2018!AI28="Sin avance","Sin avance",IF(MIR_2018!AI28&lt;&gt;"Sin avance",_xlfn.FORMULATEXT(MIR_2018!AI28),"-")))</f>
        <v>#N/A</v>
      </c>
      <c r="BA21" s="69" t="str">
        <f ca="1">+MIR_2018!AJ28</f>
        <v/>
      </c>
      <c r="BB21" s="69" t="str">
        <f ca="1">+MIR_2018!AK28</f>
        <v>Ingresar meta alcanzada</v>
      </c>
      <c r="BC21" s="69" t="str">
        <f>+MIR_2018!AL28</f>
        <v/>
      </c>
      <c r="BD21" s="70">
        <f>+MIR_2018!AM28</f>
        <v>0</v>
      </c>
    </row>
    <row r="22" spans="1:56" s="69" customFormat="1" x14ac:dyDescent="0.25">
      <c r="A22" s="67">
        <f>+VLOOKUP($D22,Catálogos!$A$14:$E$40,5,0)</f>
        <v>2</v>
      </c>
      <c r="B22" s="68" t="str">
        <f>+VLOOKUP($D22,Catálogos!$A$14:$E$40,3,0)</f>
        <v>Promover el pleno ejercicio de los derechos de acceso a la información pública y de protección de datos personales, así como la transparencia y apertura de las instituciones públicas.</v>
      </c>
      <c r="C22" s="68" t="str">
        <f>+VLOOKUP(D22,Catálogos!$A$14:$F$40,6,0)</f>
        <v>Presidencia</v>
      </c>
      <c r="D22" s="69" t="str">
        <f>+MID(MIR_2018!$D$6,1,3)</f>
        <v>170</v>
      </c>
      <c r="E22" s="68" t="str">
        <f>+MID(MIR_2018!$D$6,7,150)</f>
        <v>Dirección General de Comunicación Social y Difusión</v>
      </c>
      <c r="F22" s="69">
        <f>+MIR_2018!B29</f>
        <v>0</v>
      </c>
      <c r="G22" s="69">
        <f>MIR_2018!C29</f>
        <v>0</v>
      </c>
      <c r="H22" s="70">
        <f>+MIR_2018!D29</f>
        <v>0</v>
      </c>
      <c r="I22" s="70">
        <f>+MIR_2018!E29</f>
        <v>0</v>
      </c>
      <c r="J22" s="70">
        <f>+MIR_2018!F29</f>
        <v>0</v>
      </c>
      <c r="K22" s="70">
        <f>+MIR_2018!G29</f>
        <v>0</v>
      </c>
      <c r="L22" s="70">
        <f>+MIR_2018!R29</f>
        <v>0</v>
      </c>
      <c r="M22" s="70">
        <f>+MIR_2018!S29</f>
        <v>0</v>
      </c>
      <c r="N22" s="70">
        <f>+MIR_2018!V29</f>
        <v>0</v>
      </c>
      <c r="O22" s="70">
        <f>+MIR_2018!W29</f>
        <v>0</v>
      </c>
      <c r="P22" s="70">
        <f>+MIR_2018!X29</f>
        <v>0</v>
      </c>
      <c r="Q22" s="70">
        <f>+MIR_2018!Y29</f>
        <v>0</v>
      </c>
      <c r="R22" s="70">
        <f>+MIR_2018!Z29</f>
        <v>0</v>
      </c>
      <c r="S22" s="70">
        <f>+MIR_2018!AA29</f>
        <v>0</v>
      </c>
      <c r="T22" s="70">
        <f>+MIR_2018!AB29</f>
        <v>0</v>
      </c>
      <c r="U22" s="71">
        <f>+MIR_2018!AC29</f>
        <v>0</v>
      </c>
      <c r="V22" s="71">
        <f>+MIR_2018!AD29</f>
        <v>0</v>
      </c>
      <c r="W22" s="69">
        <f>+MIR_2018!AE29</f>
        <v>0</v>
      </c>
      <c r="X22" s="67">
        <f>+MIR_2018!AF29</f>
        <v>0</v>
      </c>
      <c r="Y22" s="70">
        <f>+MIR_2018!AG29</f>
        <v>0</v>
      </c>
      <c r="Z22" s="69">
        <f>+MIR_2018!AH29</f>
        <v>0</v>
      </c>
      <c r="AA22" s="69">
        <f>+MIR_2018!AN29</f>
        <v>0</v>
      </c>
      <c r="AB22" s="69" t="e">
        <f ca="1">+IF(AD22="No aplica","-",IF(MIR_2018!AO29="Sin avance","Sin avance",IF(MIR_2018!AO29&lt;&gt;"Sin avance",_xlfn.FORMULATEXT(MIR_2018!AO29),"0")))</f>
        <v>#N/A</v>
      </c>
      <c r="AC22" s="69" t="str">
        <f>+MIR_2018!AP29</f>
        <v/>
      </c>
      <c r="AD22" s="69" t="str">
        <f>+MIR_2018!AQ29</f>
        <v/>
      </c>
      <c r="AE22" s="69" t="str">
        <f>+MIR_2018!AR29</f>
        <v/>
      </c>
      <c r="AF22" s="70">
        <f>+MIR_2018!AS29</f>
        <v>0</v>
      </c>
      <c r="AG22" s="69">
        <f>+MIR_2018!AT29</f>
        <v>0</v>
      </c>
      <c r="AH22" s="69" t="e">
        <f ca="1">+IF(AJ22="No aplica","-",IF(MIR_2018!AU29="Sin avance","Sin avance",IF(MIR_2018!AU29&lt;&gt;"Sin avance",_xlfn.FORMULATEXT(MIR_2018!AU29),"0")))</f>
        <v>#N/A</v>
      </c>
      <c r="AI22" s="69" t="str">
        <f>+MIR_2018!AV29</f>
        <v/>
      </c>
      <c r="AJ22" s="69" t="str">
        <f>+MIR_2018!AW29</f>
        <v/>
      </c>
      <c r="AK22" s="69" t="str">
        <f>+MIR_2018!AX29</f>
        <v/>
      </c>
      <c r="AL22" s="70">
        <f>+MIR_2018!AY29</f>
        <v>0</v>
      </c>
      <c r="AM22" s="69">
        <f>+MIR_2018!AZ29</f>
        <v>0</v>
      </c>
      <c r="AN22" s="69" t="e">
        <f ca="1">+IF(AP22="No aplica","0",IF(MIR_2018!BA29="Sin avance","Sin avance",IF(MIR_2018!BA29&lt;&gt;"Sin avance",_xlfn.FORMULATEXT(MIR_2018!BA29),"0")))</f>
        <v>#N/A</v>
      </c>
      <c r="AO22" s="69" t="str">
        <f>+MIR_2018!BB29</f>
        <v/>
      </c>
      <c r="AP22" s="69" t="str">
        <f>+MIR_2018!BC29</f>
        <v/>
      </c>
      <c r="AQ22" s="69" t="str">
        <f>+MIR_2018!BD29</f>
        <v/>
      </c>
      <c r="AR22" s="70">
        <f>+MIR_2018!BE29</f>
        <v>0</v>
      </c>
      <c r="AS22" s="69">
        <f>+MIR_2018!BF29</f>
        <v>0</v>
      </c>
      <c r="AT22" s="69" t="e">
        <f ca="1">+IF(AV22="No aplica","0",IF(MIR_2018!BG29="Sin avance","Sin avance",IF(MIR_2018!BG29&lt;&gt;"Sin avance",_xlfn.FORMULATEXT(MIR_2018!BG29),"0")))</f>
        <v>#N/A</v>
      </c>
      <c r="AU22" s="69" t="str">
        <f>+MIR_2018!BH29</f>
        <v/>
      </c>
      <c r="AV22" s="69" t="str">
        <f>+MIR_2018!BI29</f>
        <v/>
      </c>
      <c r="AW22" s="69" t="str">
        <f>+MIR_2018!BJ29</f>
        <v/>
      </c>
      <c r="AX22" s="70">
        <f>+MIR_2018!BK29</f>
        <v>0</v>
      </c>
      <c r="AY22" s="69">
        <f>+MIR_2018!AH29</f>
        <v>0</v>
      </c>
      <c r="AZ22" s="72" t="e">
        <f ca="1">+IF(BB22="No aplica","-",IF(MIR_2018!AI29="Sin avance","Sin avance",IF(MIR_2018!AI29&lt;&gt;"Sin avance",_xlfn.FORMULATEXT(MIR_2018!AI29),"-")))</f>
        <v>#N/A</v>
      </c>
      <c r="BA22" s="69" t="str">
        <f ca="1">+MIR_2018!AJ29</f>
        <v/>
      </c>
      <c r="BB22" s="69">
        <f>+MIR_2018!AK29</f>
        <v>0</v>
      </c>
      <c r="BC22" s="69">
        <f>+MIR_2018!AL29</f>
        <v>0</v>
      </c>
      <c r="BD22" s="70">
        <f>+MIR_2018!AM29</f>
        <v>0</v>
      </c>
    </row>
    <row r="23" spans="1:56" s="69" customFormat="1" x14ac:dyDescent="0.25">
      <c r="A23" s="67">
        <f>+VLOOKUP($D23,Catálogos!$A$14:$E$40,5,0)</f>
        <v>2</v>
      </c>
      <c r="B23" s="68" t="str">
        <f>+VLOOKUP($D23,Catálogos!$A$14:$E$40,3,0)</f>
        <v>Promover el pleno ejercicio de los derechos de acceso a la información pública y de protección de datos personales, así como la transparencia y apertura de las instituciones públicas.</v>
      </c>
      <c r="C23" s="68" t="str">
        <f>+VLOOKUP(D23,Catálogos!$A$14:$F$40,6,0)</f>
        <v>Presidencia</v>
      </c>
      <c r="D23" s="69" t="str">
        <f>+MID(MIR_2018!$D$6,1,3)</f>
        <v>170</v>
      </c>
      <c r="E23" s="68" t="str">
        <f>+MID(MIR_2018!$D$6,7,150)</f>
        <v>Dirección General de Comunicación Social y Difusión</v>
      </c>
      <c r="F23" s="69">
        <f>+MIR_2018!B30</f>
        <v>0</v>
      </c>
      <c r="G23" s="69">
        <f>MIR_2018!C30</f>
        <v>0</v>
      </c>
      <c r="H23" s="70">
        <f>+MIR_2018!D30</f>
        <v>0</v>
      </c>
      <c r="I23" s="70">
        <f>+MIR_2018!E30</f>
        <v>0</v>
      </c>
      <c r="J23" s="70">
        <f>+MIR_2018!F30</f>
        <v>0</v>
      </c>
      <c r="K23" s="70">
        <f>+MIR_2018!G30</f>
        <v>0</v>
      </c>
      <c r="L23" s="70">
        <f>+MIR_2018!R30</f>
        <v>0</v>
      </c>
      <c r="M23" s="70">
        <f>+MIR_2018!S30</f>
        <v>0</v>
      </c>
      <c r="N23" s="70">
        <f>+MIR_2018!V30</f>
        <v>0</v>
      </c>
      <c r="O23" s="70">
        <f>+MIR_2018!W30</f>
        <v>0</v>
      </c>
      <c r="P23" s="70">
        <f>+MIR_2018!X30</f>
        <v>0</v>
      </c>
      <c r="Q23" s="70">
        <f>+MIR_2018!Y30</f>
        <v>0</v>
      </c>
      <c r="R23" s="70">
        <f>+MIR_2018!Z30</f>
        <v>0</v>
      </c>
      <c r="S23" s="70">
        <f>+MIR_2018!AA30</f>
        <v>0</v>
      </c>
      <c r="T23" s="70">
        <f>+MIR_2018!AB30</f>
        <v>0</v>
      </c>
      <c r="U23" s="71">
        <f>+MIR_2018!AC30</f>
        <v>0</v>
      </c>
      <c r="V23" s="71">
        <f>+MIR_2018!AD30</f>
        <v>0</v>
      </c>
      <c r="W23" s="69">
        <f>+MIR_2018!AE30</f>
        <v>0</v>
      </c>
      <c r="X23" s="67">
        <f>+MIR_2018!AF30</f>
        <v>0</v>
      </c>
      <c r="Y23" s="70">
        <f>+MIR_2018!AG30</f>
        <v>0</v>
      </c>
      <c r="Z23" s="69">
        <f>+MIR_2018!AH30</f>
        <v>0</v>
      </c>
      <c r="AA23" s="69">
        <f>+MIR_2018!AN30</f>
        <v>0</v>
      </c>
      <c r="AB23" s="69" t="e">
        <f ca="1">+IF(AD23="No aplica","-",IF(MIR_2018!AO30="Sin avance","Sin avance",IF(MIR_2018!AO30&lt;&gt;"Sin avance",_xlfn.FORMULATEXT(MIR_2018!AO30),"0")))</f>
        <v>#N/A</v>
      </c>
      <c r="AC23" s="69" t="str">
        <f>+MIR_2018!AP30</f>
        <v/>
      </c>
      <c r="AD23" s="69" t="str">
        <f>+MIR_2018!AQ30</f>
        <v/>
      </c>
      <c r="AE23" s="69" t="str">
        <f>+MIR_2018!AR30</f>
        <v/>
      </c>
      <c r="AF23" s="70">
        <f>+MIR_2018!AS30</f>
        <v>0</v>
      </c>
      <c r="AG23" s="69">
        <f>+MIR_2018!AT30</f>
        <v>0</v>
      </c>
      <c r="AH23" s="69" t="e">
        <f ca="1">+IF(AJ23="No aplica","-",IF(MIR_2018!AU30="Sin avance","Sin avance",IF(MIR_2018!AU30&lt;&gt;"Sin avance",_xlfn.FORMULATEXT(MIR_2018!AU30),"0")))</f>
        <v>#N/A</v>
      </c>
      <c r="AI23" s="69" t="str">
        <f>+MIR_2018!AV30</f>
        <v/>
      </c>
      <c r="AJ23" s="69" t="str">
        <f>+MIR_2018!AW30</f>
        <v/>
      </c>
      <c r="AK23" s="69" t="str">
        <f>+MIR_2018!AX30</f>
        <v/>
      </c>
      <c r="AL23" s="70">
        <f>+MIR_2018!AY30</f>
        <v>0</v>
      </c>
      <c r="AM23" s="69">
        <f>+MIR_2018!AZ30</f>
        <v>0</v>
      </c>
      <c r="AN23" s="69" t="e">
        <f ca="1">+IF(AP23="No aplica","0",IF(MIR_2018!BA30="Sin avance","Sin avance",IF(MIR_2018!BA30&lt;&gt;"Sin avance",_xlfn.FORMULATEXT(MIR_2018!BA30),"0")))</f>
        <v>#N/A</v>
      </c>
      <c r="AO23" s="69" t="str">
        <f>+MIR_2018!BB30</f>
        <v/>
      </c>
      <c r="AP23" s="69" t="str">
        <f>+MIR_2018!BC30</f>
        <v/>
      </c>
      <c r="AQ23" s="69" t="str">
        <f>+MIR_2018!BD30</f>
        <v/>
      </c>
      <c r="AR23" s="70">
        <f>+MIR_2018!BE30</f>
        <v>0</v>
      </c>
      <c r="AS23" s="69">
        <f>+MIR_2018!BF30</f>
        <v>0</v>
      </c>
      <c r="AT23" s="69" t="e">
        <f ca="1">+IF(AV23="No aplica","0",IF(MIR_2018!BG30="Sin avance","Sin avance",IF(MIR_2018!BG30&lt;&gt;"Sin avance",_xlfn.FORMULATEXT(MIR_2018!BG30),"0")))</f>
        <v>#N/A</v>
      </c>
      <c r="AU23" s="69" t="str">
        <f>+MIR_2018!BH30</f>
        <v/>
      </c>
      <c r="AV23" s="69" t="str">
        <f>+MIR_2018!BI30</f>
        <v/>
      </c>
      <c r="AW23" s="69" t="str">
        <f>+MIR_2018!BJ30</f>
        <v/>
      </c>
      <c r="AX23" s="70">
        <f>+MIR_2018!BK30</f>
        <v>0</v>
      </c>
      <c r="AY23" s="69">
        <f>+MIR_2018!AH30</f>
        <v>0</v>
      </c>
      <c r="AZ23" s="72" t="e">
        <f ca="1">+IF(BB23="No aplica","-",IF(MIR_2018!AI30="Sin avance","Sin avance",IF(MIR_2018!AI30&lt;&gt;"Sin avance",_xlfn.FORMULATEXT(MIR_2018!AI30),"-")))</f>
        <v>#N/A</v>
      </c>
      <c r="BA23" s="69" t="str">
        <f ca="1">+MIR_2018!AJ30</f>
        <v/>
      </c>
      <c r="BB23" s="69">
        <f>+MIR_2018!AK30</f>
        <v>0</v>
      </c>
      <c r="BC23" s="69">
        <f>+MIR_2018!AL30</f>
        <v>0</v>
      </c>
      <c r="BD23" s="70">
        <f>+MIR_2018!AM30</f>
        <v>0</v>
      </c>
    </row>
    <row r="24" spans="1:56" s="69" customFormat="1" x14ac:dyDescent="0.25">
      <c r="A24" s="67">
        <f>+VLOOKUP($D24,Catálogos!$A$14:$E$40,5,0)</f>
        <v>2</v>
      </c>
      <c r="B24" s="68" t="str">
        <f>+VLOOKUP($D24,Catálogos!$A$14:$E$40,3,0)</f>
        <v>Promover el pleno ejercicio de los derechos de acceso a la información pública y de protección de datos personales, así como la transparencia y apertura de las instituciones públicas.</v>
      </c>
      <c r="C24" s="68" t="str">
        <f>+VLOOKUP(D24,Catálogos!$A$14:$F$40,6,0)</f>
        <v>Presidencia</v>
      </c>
      <c r="D24" s="69" t="str">
        <f>+MID(MIR_2018!$D$6,1,3)</f>
        <v>170</v>
      </c>
      <c r="E24" s="68" t="str">
        <f>+MID(MIR_2018!$D$6,7,150)</f>
        <v>Dirección General de Comunicación Social y Difusión</v>
      </c>
      <c r="F24" s="69">
        <f>+MIR_2018!B31</f>
        <v>0</v>
      </c>
      <c r="G24" s="69">
        <f>MIR_2018!C31</f>
        <v>0</v>
      </c>
      <c r="H24" s="70">
        <f>+MIR_2018!D31</f>
        <v>0</v>
      </c>
      <c r="I24" s="70">
        <f>+MIR_2018!E31</f>
        <v>0</v>
      </c>
      <c r="J24" s="70">
        <f>+MIR_2018!F31</f>
        <v>0</v>
      </c>
      <c r="K24" s="70">
        <f>+MIR_2018!G31</f>
        <v>0</v>
      </c>
      <c r="L24" s="70">
        <f>+MIR_2018!R31</f>
        <v>0</v>
      </c>
      <c r="M24" s="70">
        <f>+MIR_2018!S31</f>
        <v>0</v>
      </c>
      <c r="N24" s="70">
        <f>+MIR_2018!V31</f>
        <v>0</v>
      </c>
      <c r="O24" s="70">
        <f>+MIR_2018!W31</f>
        <v>0</v>
      </c>
      <c r="P24" s="70">
        <f>+MIR_2018!X31</f>
        <v>0</v>
      </c>
      <c r="Q24" s="70">
        <f>+MIR_2018!Y31</f>
        <v>0</v>
      </c>
      <c r="R24" s="70">
        <f>+MIR_2018!Z31</f>
        <v>0</v>
      </c>
      <c r="S24" s="70">
        <f>+MIR_2018!AA31</f>
        <v>0</v>
      </c>
      <c r="T24" s="70">
        <f>+MIR_2018!AB31</f>
        <v>0</v>
      </c>
      <c r="U24" s="71">
        <f>+MIR_2018!AC31</f>
        <v>0</v>
      </c>
      <c r="V24" s="71">
        <f>+MIR_2018!AD31</f>
        <v>0</v>
      </c>
      <c r="W24" s="69">
        <f>+MIR_2018!AE31</f>
        <v>0</v>
      </c>
      <c r="X24" s="67">
        <f>+MIR_2018!AF31</f>
        <v>0</v>
      </c>
      <c r="Y24" s="70">
        <f>+MIR_2018!AG31</f>
        <v>0</v>
      </c>
      <c r="Z24" s="69">
        <f>+MIR_2018!AH31</f>
        <v>0</v>
      </c>
      <c r="AA24" s="69">
        <f>+MIR_2018!AN31</f>
        <v>0</v>
      </c>
      <c r="AB24" s="69" t="e">
        <f ca="1">+IF(AD24="No aplica","-",IF(MIR_2018!AO31="Sin avance","Sin avance",IF(MIR_2018!AO31&lt;&gt;"Sin avance",_xlfn.FORMULATEXT(MIR_2018!AO31),"0")))</f>
        <v>#N/A</v>
      </c>
      <c r="AC24" s="69" t="str">
        <f>+MIR_2018!AP31</f>
        <v/>
      </c>
      <c r="AD24" s="69" t="str">
        <f>+MIR_2018!AQ31</f>
        <v/>
      </c>
      <c r="AE24" s="69" t="str">
        <f>+MIR_2018!AR31</f>
        <v/>
      </c>
      <c r="AF24" s="70">
        <f>+MIR_2018!AS31</f>
        <v>0</v>
      </c>
      <c r="AG24" s="69">
        <f>+MIR_2018!AT31</f>
        <v>0</v>
      </c>
      <c r="AH24" s="69" t="e">
        <f ca="1">+IF(AJ24="No aplica","-",IF(MIR_2018!AU31="Sin avance","Sin avance",IF(MIR_2018!AU31&lt;&gt;"Sin avance",_xlfn.FORMULATEXT(MIR_2018!AU31),"0")))</f>
        <v>#N/A</v>
      </c>
      <c r="AI24" s="69" t="str">
        <f>+MIR_2018!AV31</f>
        <v/>
      </c>
      <c r="AJ24" s="69" t="str">
        <f>+MIR_2018!AW31</f>
        <v/>
      </c>
      <c r="AK24" s="69" t="str">
        <f>+MIR_2018!AX31</f>
        <v/>
      </c>
      <c r="AL24" s="70">
        <f>+MIR_2018!AY31</f>
        <v>0</v>
      </c>
      <c r="AM24" s="69">
        <f>+MIR_2018!AZ31</f>
        <v>0</v>
      </c>
      <c r="AN24" s="69" t="e">
        <f ca="1">+IF(AP24="No aplica","0",IF(MIR_2018!BA31="Sin avance","Sin avance",IF(MIR_2018!BA31&lt;&gt;"Sin avance",_xlfn.FORMULATEXT(MIR_2018!BA31),"0")))</f>
        <v>#N/A</v>
      </c>
      <c r="AO24" s="69" t="str">
        <f>+MIR_2018!BB31</f>
        <v/>
      </c>
      <c r="AP24" s="69" t="str">
        <f>+MIR_2018!BC31</f>
        <v/>
      </c>
      <c r="AQ24" s="69" t="str">
        <f>+MIR_2018!BD31</f>
        <v/>
      </c>
      <c r="AR24" s="70">
        <f>+MIR_2018!BE31</f>
        <v>0</v>
      </c>
      <c r="AS24" s="69">
        <f>+MIR_2018!BF31</f>
        <v>0</v>
      </c>
      <c r="AT24" s="69" t="e">
        <f ca="1">+IF(AV24="No aplica","0",IF(MIR_2018!BG31="Sin avance","Sin avance",IF(MIR_2018!BG31&lt;&gt;"Sin avance",_xlfn.FORMULATEXT(MIR_2018!BG31),"0")))</f>
        <v>#N/A</v>
      </c>
      <c r="AU24" s="69" t="str">
        <f>+MIR_2018!BH31</f>
        <v/>
      </c>
      <c r="AV24" s="69" t="str">
        <f>+MIR_2018!BI31</f>
        <v/>
      </c>
      <c r="AW24" s="69" t="str">
        <f>+MIR_2018!BJ31</f>
        <v/>
      </c>
      <c r="AX24" s="70">
        <f>+MIR_2018!BK31</f>
        <v>0</v>
      </c>
      <c r="AY24" s="69">
        <f>+MIR_2018!AH31</f>
        <v>0</v>
      </c>
      <c r="AZ24" s="72" t="e">
        <f ca="1">+IF(BB24="No aplica","-",IF(MIR_2018!AI31="Sin avance","Sin avance",IF(MIR_2018!AI31&lt;&gt;"Sin avance",_xlfn.FORMULATEXT(MIR_2018!AI31),"-")))</f>
        <v>#N/A</v>
      </c>
      <c r="BA24" s="69" t="str">
        <f ca="1">+MIR_2018!AJ31</f>
        <v/>
      </c>
      <c r="BB24" s="69">
        <f>+MIR_2018!AK31</f>
        <v>0</v>
      </c>
      <c r="BC24" s="69">
        <f>+MIR_2018!AL31</f>
        <v>0</v>
      </c>
      <c r="BD24" s="70">
        <f>+MIR_2018!AM31</f>
        <v>0</v>
      </c>
    </row>
    <row r="25" spans="1:56" s="69" customFormat="1" x14ac:dyDescent="0.25">
      <c r="A25" s="67">
        <f>+VLOOKUP($D25,Catálogos!$A$14:$E$40,5,0)</f>
        <v>2</v>
      </c>
      <c r="B25" s="68" t="str">
        <f>+VLOOKUP($D25,Catálogos!$A$14:$E$40,3,0)</f>
        <v>Promover el pleno ejercicio de los derechos de acceso a la información pública y de protección de datos personales, así como la transparencia y apertura de las instituciones públicas.</v>
      </c>
      <c r="C25" s="68" t="str">
        <f>+VLOOKUP(D25,Catálogos!$A$14:$F$40,6,0)</f>
        <v>Presidencia</v>
      </c>
      <c r="D25" s="69" t="str">
        <f>+MID(MIR_2018!$D$6,1,3)</f>
        <v>170</v>
      </c>
      <c r="E25" s="68" t="str">
        <f>+MID(MIR_2018!$D$6,7,150)</f>
        <v>Dirección General de Comunicación Social y Difusión</v>
      </c>
      <c r="F25" s="69">
        <f>+MIR_2018!B32</f>
        <v>0</v>
      </c>
      <c r="G25" s="69">
        <f>MIR_2018!C32</f>
        <v>0</v>
      </c>
      <c r="H25" s="70">
        <f>+MIR_2018!D32</f>
        <v>0</v>
      </c>
      <c r="I25" s="70">
        <f>+MIR_2018!E32</f>
        <v>0</v>
      </c>
      <c r="J25" s="70">
        <f>+MIR_2018!F32</f>
        <v>0</v>
      </c>
      <c r="K25" s="70">
        <f>+MIR_2018!G32</f>
        <v>0</v>
      </c>
      <c r="L25" s="70">
        <f>+MIR_2018!R32</f>
        <v>0</v>
      </c>
      <c r="M25" s="70">
        <f>+MIR_2018!S32</f>
        <v>0</v>
      </c>
      <c r="N25" s="70">
        <f>+MIR_2018!V32</f>
        <v>0</v>
      </c>
      <c r="O25" s="70">
        <f>+MIR_2018!W32</f>
        <v>0</v>
      </c>
      <c r="P25" s="70">
        <f>+MIR_2018!X32</f>
        <v>0</v>
      </c>
      <c r="Q25" s="70">
        <f>+MIR_2018!Y32</f>
        <v>0</v>
      </c>
      <c r="R25" s="70">
        <f>+MIR_2018!Z32</f>
        <v>0</v>
      </c>
      <c r="S25" s="70">
        <f>+MIR_2018!AA32</f>
        <v>0</v>
      </c>
      <c r="T25" s="70">
        <f>+MIR_2018!AB32</f>
        <v>0</v>
      </c>
      <c r="U25" s="71">
        <f>+MIR_2018!AC32</f>
        <v>0</v>
      </c>
      <c r="V25" s="71">
        <f>+MIR_2018!AD32</f>
        <v>0</v>
      </c>
      <c r="W25" s="69">
        <f>+MIR_2018!AE32</f>
        <v>0</v>
      </c>
      <c r="X25" s="67">
        <f>+MIR_2018!AF32</f>
        <v>0</v>
      </c>
      <c r="Y25" s="70">
        <f>+MIR_2018!AG32</f>
        <v>0</v>
      </c>
      <c r="Z25" s="69">
        <f>+MIR_2018!AH32</f>
        <v>0</v>
      </c>
      <c r="AA25" s="69">
        <f>+MIR_2018!AN32</f>
        <v>0</v>
      </c>
      <c r="AB25" s="69" t="e">
        <f ca="1">+IF(AD25="No aplica","-",IF(MIR_2018!AO32="Sin avance","Sin avance",IF(MIR_2018!AO32&lt;&gt;"Sin avance",_xlfn.FORMULATEXT(MIR_2018!AO32),"0")))</f>
        <v>#N/A</v>
      </c>
      <c r="AC25" s="69" t="str">
        <f>+MIR_2018!AP32</f>
        <v/>
      </c>
      <c r="AD25" s="69" t="str">
        <f>+MIR_2018!AQ32</f>
        <v/>
      </c>
      <c r="AE25" s="69" t="str">
        <f>+MIR_2018!AR32</f>
        <v/>
      </c>
      <c r="AF25" s="70">
        <f>+MIR_2018!AS32</f>
        <v>0</v>
      </c>
      <c r="AG25" s="69">
        <f>+MIR_2018!AT32</f>
        <v>0</v>
      </c>
      <c r="AH25" s="69" t="e">
        <f ca="1">+IF(AJ25="No aplica","-",IF(MIR_2018!AU32="Sin avance","Sin avance",IF(MIR_2018!AU32&lt;&gt;"Sin avance",_xlfn.FORMULATEXT(MIR_2018!AU32),"0")))</f>
        <v>#N/A</v>
      </c>
      <c r="AI25" s="69" t="str">
        <f>+MIR_2018!AV32</f>
        <v/>
      </c>
      <c r="AJ25" s="69" t="str">
        <f>+MIR_2018!AW32</f>
        <v/>
      </c>
      <c r="AK25" s="69" t="str">
        <f>+MIR_2018!AX32</f>
        <v/>
      </c>
      <c r="AL25" s="70">
        <f>+MIR_2018!AY32</f>
        <v>0</v>
      </c>
      <c r="AM25" s="69">
        <f>+MIR_2018!AZ32</f>
        <v>0</v>
      </c>
      <c r="AN25" s="69" t="e">
        <f ca="1">+IF(AP25="No aplica","0",IF(MIR_2018!BA32="Sin avance","Sin avance",IF(MIR_2018!BA32&lt;&gt;"Sin avance",_xlfn.FORMULATEXT(MIR_2018!BA32),"0")))</f>
        <v>#N/A</v>
      </c>
      <c r="AO25" s="69" t="str">
        <f>+MIR_2018!BB32</f>
        <v/>
      </c>
      <c r="AP25" s="69" t="str">
        <f>+MIR_2018!BC32</f>
        <v/>
      </c>
      <c r="AQ25" s="69" t="str">
        <f>+MIR_2018!BD32</f>
        <v/>
      </c>
      <c r="AR25" s="70">
        <f>+MIR_2018!BE32</f>
        <v>0</v>
      </c>
      <c r="AS25" s="69">
        <f>+MIR_2018!BF32</f>
        <v>0</v>
      </c>
      <c r="AT25" s="69" t="e">
        <f ca="1">+IF(AV25="No aplica","0",IF(MIR_2018!BG32="Sin avance","Sin avance",IF(MIR_2018!BG32&lt;&gt;"Sin avance",_xlfn.FORMULATEXT(MIR_2018!BG32),"0")))</f>
        <v>#N/A</v>
      </c>
      <c r="AU25" s="69" t="str">
        <f>+MIR_2018!BH32</f>
        <v/>
      </c>
      <c r="AV25" s="69" t="str">
        <f>+MIR_2018!BI32</f>
        <v/>
      </c>
      <c r="AW25" s="69" t="str">
        <f>+MIR_2018!BJ32</f>
        <v/>
      </c>
      <c r="AX25" s="70">
        <f>+MIR_2018!BK32</f>
        <v>0</v>
      </c>
      <c r="AY25" s="69">
        <f>+MIR_2018!AH32</f>
        <v>0</v>
      </c>
      <c r="AZ25" s="72" t="e">
        <f ca="1">+IF(BB25="No aplica","-",IF(MIR_2018!AI32="Sin avance","Sin avance",IF(MIR_2018!AI32&lt;&gt;"Sin avance",_xlfn.FORMULATEXT(MIR_2018!AI32),"-")))</f>
        <v>#N/A</v>
      </c>
      <c r="BA25" s="69" t="str">
        <f ca="1">+MIR_2018!AJ32</f>
        <v/>
      </c>
      <c r="BB25" s="69">
        <f>+MIR_2018!AK32</f>
        <v>0</v>
      </c>
      <c r="BC25" s="69">
        <f>+MIR_2018!AL32</f>
        <v>0</v>
      </c>
      <c r="BD25" s="70">
        <f>+MIR_2018!AM32</f>
        <v>0</v>
      </c>
    </row>
    <row r="26" spans="1:56" s="69" customFormat="1" x14ac:dyDescent="0.25">
      <c r="A26" s="67">
        <f>+VLOOKUP($D26,Catálogos!$A$14:$E$40,5,0)</f>
        <v>2</v>
      </c>
      <c r="B26" s="68" t="str">
        <f>+VLOOKUP($D26,Catálogos!$A$14:$E$40,3,0)</f>
        <v>Promover el pleno ejercicio de los derechos de acceso a la información pública y de protección de datos personales, así como la transparencia y apertura de las instituciones públicas.</v>
      </c>
      <c r="C26" s="68" t="str">
        <f>+VLOOKUP(D26,Catálogos!$A$14:$F$40,6,0)</f>
        <v>Presidencia</v>
      </c>
      <c r="D26" s="69" t="str">
        <f>+MID(MIR_2018!$D$6,1,3)</f>
        <v>170</v>
      </c>
      <c r="E26" s="68" t="str">
        <f>+MID(MIR_2018!$D$6,7,150)</f>
        <v>Dirección General de Comunicación Social y Difusión</v>
      </c>
      <c r="F26" s="69">
        <f>+MIR_2018!B33</f>
        <v>0</v>
      </c>
      <c r="G26" s="69">
        <f>MIR_2018!C33</f>
        <v>0</v>
      </c>
      <c r="H26" s="70">
        <f>+MIR_2018!D33</f>
        <v>0</v>
      </c>
      <c r="I26" s="70">
        <f>+MIR_2018!E33</f>
        <v>0</v>
      </c>
      <c r="J26" s="70">
        <f>+MIR_2018!F33</f>
        <v>0</v>
      </c>
      <c r="K26" s="70">
        <f>+MIR_2018!G33</f>
        <v>0</v>
      </c>
      <c r="L26" s="70">
        <f>+MIR_2018!R33</f>
        <v>0</v>
      </c>
      <c r="M26" s="70">
        <f>+MIR_2018!S33</f>
        <v>0</v>
      </c>
      <c r="N26" s="70">
        <f>+MIR_2018!V33</f>
        <v>0</v>
      </c>
      <c r="O26" s="70">
        <f>+MIR_2018!W33</f>
        <v>0</v>
      </c>
      <c r="P26" s="70">
        <f>+MIR_2018!X33</f>
        <v>0</v>
      </c>
      <c r="Q26" s="70">
        <f>+MIR_2018!Y33</f>
        <v>0</v>
      </c>
      <c r="R26" s="70">
        <f>+MIR_2018!Z33</f>
        <v>0</v>
      </c>
      <c r="S26" s="70">
        <f>+MIR_2018!AA33</f>
        <v>0</v>
      </c>
      <c r="T26" s="70">
        <f>+MIR_2018!AB33</f>
        <v>0</v>
      </c>
      <c r="U26" s="71">
        <f>+MIR_2018!AC33</f>
        <v>0</v>
      </c>
      <c r="V26" s="71">
        <f>+MIR_2018!AD33</f>
        <v>0</v>
      </c>
      <c r="W26" s="69">
        <f>+MIR_2018!AE33</f>
        <v>0</v>
      </c>
      <c r="X26" s="67">
        <f>+MIR_2018!AF33</f>
        <v>0</v>
      </c>
      <c r="Y26" s="70">
        <f>+MIR_2018!AG33</f>
        <v>0</v>
      </c>
      <c r="Z26" s="69">
        <f>+MIR_2018!AH33</f>
        <v>0</v>
      </c>
      <c r="AA26" s="69">
        <f>+MIR_2018!AN33</f>
        <v>0</v>
      </c>
      <c r="AB26" s="69" t="e">
        <f ca="1">+IF(AD26="No aplica","-",IF(MIR_2018!AO33="Sin avance","Sin avance",IF(MIR_2018!AO33&lt;&gt;"Sin avance",_xlfn.FORMULATEXT(MIR_2018!AO33),"0")))</f>
        <v>#N/A</v>
      </c>
      <c r="AC26" s="69" t="str">
        <f>+MIR_2018!AP33</f>
        <v/>
      </c>
      <c r="AD26" s="69" t="str">
        <f>+MIR_2018!AQ33</f>
        <v/>
      </c>
      <c r="AE26" s="69" t="str">
        <f>+MIR_2018!AR33</f>
        <v/>
      </c>
      <c r="AF26" s="70">
        <f>+MIR_2018!AS33</f>
        <v>0</v>
      </c>
      <c r="AG26" s="69">
        <f>+MIR_2018!AT33</f>
        <v>0</v>
      </c>
      <c r="AH26" s="69" t="e">
        <f ca="1">+IF(AJ26="No aplica","-",IF(MIR_2018!AU33="Sin avance","Sin avance",IF(MIR_2018!AU33&lt;&gt;"Sin avance",_xlfn.FORMULATEXT(MIR_2018!AU33),"0")))</f>
        <v>#N/A</v>
      </c>
      <c r="AI26" s="69" t="str">
        <f>+MIR_2018!AV33</f>
        <v/>
      </c>
      <c r="AJ26" s="69" t="str">
        <f>+MIR_2018!AW33</f>
        <v/>
      </c>
      <c r="AK26" s="69" t="str">
        <f>+MIR_2018!AX33</f>
        <v/>
      </c>
      <c r="AL26" s="70">
        <f>+MIR_2018!AY33</f>
        <v>0</v>
      </c>
      <c r="AM26" s="69">
        <f>+MIR_2018!AZ33</f>
        <v>0</v>
      </c>
      <c r="AN26" s="69" t="e">
        <f ca="1">+IF(AP26="No aplica","0",IF(MIR_2018!BA33="Sin avance","Sin avance",IF(MIR_2018!BA33&lt;&gt;"Sin avance",_xlfn.FORMULATEXT(MIR_2018!BA33),"0")))</f>
        <v>#N/A</v>
      </c>
      <c r="AO26" s="69" t="str">
        <f>+MIR_2018!BB33</f>
        <v/>
      </c>
      <c r="AP26" s="69" t="str">
        <f>+MIR_2018!BC33</f>
        <v/>
      </c>
      <c r="AQ26" s="69" t="str">
        <f>+MIR_2018!BD33</f>
        <v/>
      </c>
      <c r="AR26" s="70">
        <f>+MIR_2018!BE33</f>
        <v>0</v>
      </c>
      <c r="AS26" s="69">
        <f>+MIR_2018!BF33</f>
        <v>0</v>
      </c>
      <c r="AT26" s="69" t="e">
        <f ca="1">+IF(AV26="No aplica","0",IF(MIR_2018!BG33="Sin avance","Sin avance",IF(MIR_2018!BG33&lt;&gt;"Sin avance",_xlfn.FORMULATEXT(MIR_2018!BG33),"0")))</f>
        <v>#N/A</v>
      </c>
      <c r="AU26" s="69" t="str">
        <f>+MIR_2018!BH33</f>
        <v/>
      </c>
      <c r="AV26" s="69" t="str">
        <f>+MIR_2018!BI33</f>
        <v/>
      </c>
      <c r="AW26" s="69" t="str">
        <f>+MIR_2018!BJ33</f>
        <v/>
      </c>
      <c r="AX26" s="70">
        <f>+MIR_2018!BK33</f>
        <v>0</v>
      </c>
      <c r="AY26" s="69">
        <f>+MIR_2018!AH33</f>
        <v>0</v>
      </c>
      <c r="AZ26" s="72" t="e">
        <f ca="1">+IF(BB26="No aplica","-",IF(MIR_2018!AI33="Sin avance","Sin avance",IF(MIR_2018!AI33&lt;&gt;"Sin avance",_xlfn.FORMULATEXT(MIR_2018!AI33),"-")))</f>
        <v>#N/A</v>
      </c>
      <c r="BA26" s="69" t="str">
        <f ca="1">+MIR_2018!AJ33</f>
        <v/>
      </c>
      <c r="BB26" s="69">
        <f>+MIR_2018!AK33</f>
        <v>0</v>
      </c>
      <c r="BC26" s="69">
        <f>+MIR_2018!AL33</f>
        <v>0</v>
      </c>
      <c r="BD26" s="70">
        <f>+MIR_2018!AM33</f>
        <v>0</v>
      </c>
    </row>
    <row r="27" spans="1:56" s="69" customFormat="1" x14ac:dyDescent="0.25">
      <c r="A27" s="67">
        <f>+VLOOKUP($D27,Catálogos!$A$14:$E$40,5,0)</f>
        <v>2</v>
      </c>
      <c r="B27" s="68" t="str">
        <f>+VLOOKUP($D27,Catálogos!$A$14:$E$40,3,0)</f>
        <v>Promover el pleno ejercicio de los derechos de acceso a la información pública y de protección de datos personales, así como la transparencia y apertura de las instituciones públicas.</v>
      </c>
      <c r="C27" s="68" t="str">
        <f>+VLOOKUP(D27,Catálogos!$A$14:$F$40,6,0)</f>
        <v>Presidencia</v>
      </c>
      <c r="D27" s="69" t="str">
        <f>+MID(MIR_2018!$D$6,1,3)</f>
        <v>170</v>
      </c>
      <c r="E27" s="68" t="str">
        <f>+MID(MIR_2018!$D$6,7,150)</f>
        <v>Dirección General de Comunicación Social y Difusión</v>
      </c>
      <c r="F27" s="69">
        <f>+MIR_2018!B34</f>
        <v>0</v>
      </c>
      <c r="G27" s="69">
        <f>MIR_2018!C34</f>
        <v>0</v>
      </c>
      <c r="H27" s="70">
        <f>+MIR_2018!D34</f>
        <v>0</v>
      </c>
      <c r="I27" s="70">
        <f>+MIR_2018!E34</f>
        <v>0</v>
      </c>
      <c r="J27" s="70">
        <f>+MIR_2018!F34</f>
        <v>0</v>
      </c>
      <c r="K27" s="70">
        <f>+MIR_2018!G34</f>
        <v>0</v>
      </c>
      <c r="L27" s="70">
        <f>+MIR_2018!R34</f>
        <v>0</v>
      </c>
      <c r="M27" s="70">
        <f>+MIR_2018!S34</f>
        <v>0</v>
      </c>
      <c r="N27" s="70">
        <f>+MIR_2018!V34</f>
        <v>0</v>
      </c>
      <c r="O27" s="70">
        <f>+MIR_2018!W34</f>
        <v>0</v>
      </c>
      <c r="P27" s="70">
        <f>+MIR_2018!X34</f>
        <v>0</v>
      </c>
      <c r="Q27" s="70">
        <f>+MIR_2018!Y34</f>
        <v>0</v>
      </c>
      <c r="R27" s="70">
        <f>+MIR_2018!Z34</f>
        <v>0</v>
      </c>
      <c r="S27" s="70">
        <f>+MIR_2018!AA34</f>
        <v>0</v>
      </c>
      <c r="T27" s="70">
        <f>+MIR_2018!AB34</f>
        <v>0</v>
      </c>
      <c r="U27" s="71">
        <f>+MIR_2018!AC34</f>
        <v>0</v>
      </c>
      <c r="V27" s="71">
        <f>+MIR_2018!AD34</f>
        <v>0</v>
      </c>
      <c r="W27" s="69">
        <f>+MIR_2018!AE34</f>
        <v>0</v>
      </c>
      <c r="X27" s="67">
        <f>+MIR_2018!AF34</f>
        <v>0</v>
      </c>
      <c r="Y27" s="70">
        <f>+MIR_2018!AG34</f>
        <v>0</v>
      </c>
      <c r="Z27" s="69">
        <f>+MIR_2018!AH34</f>
        <v>0</v>
      </c>
      <c r="AA27" s="69">
        <f>+MIR_2018!AN34</f>
        <v>0</v>
      </c>
      <c r="AB27" s="69" t="e">
        <f ca="1">+IF(AD27="No aplica","-",IF(MIR_2018!AO34="Sin avance","Sin avance",IF(MIR_2018!AO34&lt;&gt;"Sin avance",_xlfn.FORMULATEXT(MIR_2018!AO34),"0")))</f>
        <v>#N/A</v>
      </c>
      <c r="AC27" s="69" t="str">
        <f>+MIR_2018!AP34</f>
        <v/>
      </c>
      <c r="AD27" s="69" t="str">
        <f>+MIR_2018!AQ34</f>
        <v/>
      </c>
      <c r="AE27" s="69" t="str">
        <f>+MIR_2018!AR34</f>
        <v/>
      </c>
      <c r="AF27" s="70">
        <f>+MIR_2018!AS34</f>
        <v>0</v>
      </c>
      <c r="AG27" s="69">
        <f>+MIR_2018!AT34</f>
        <v>0</v>
      </c>
      <c r="AH27" s="69" t="e">
        <f ca="1">+IF(AJ27="No aplica","-",IF(MIR_2018!AU34="Sin avance","Sin avance",IF(MIR_2018!AU34&lt;&gt;"Sin avance",_xlfn.FORMULATEXT(MIR_2018!AU34),"0")))</f>
        <v>#N/A</v>
      </c>
      <c r="AI27" s="69" t="str">
        <f>+MIR_2018!AV34</f>
        <v/>
      </c>
      <c r="AJ27" s="69" t="str">
        <f>+MIR_2018!AW34</f>
        <v/>
      </c>
      <c r="AK27" s="69" t="str">
        <f>+MIR_2018!AX34</f>
        <v/>
      </c>
      <c r="AL27" s="70">
        <f>+MIR_2018!AY34</f>
        <v>0</v>
      </c>
      <c r="AM27" s="69">
        <f>+MIR_2018!AZ34</f>
        <v>0</v>
      </c>
      <c r="AN27" s="69" t="e">
        <f ca="1">+IF(AP27="No aplica","0",IF(MIR_2018!BA34="Sin avance","Sin avance",IF(MIR_2018!BA34&lt;&gt;"Sin avance",_xlfn.FORMULATEXT(MIR_2018!BA34),"0")))</f>
        <v>#N/A</v>
      </c>
      <c r="AO27" s="69" t="str">
        <f>+MIR_2018!BB34</f>
        <v/>
      </c>
      <c r="AP27" s="69" t="str">
        <f>+MIR_2018!BC34</f>
        <v/>
      </c>
      <c r="AQ27" s="69" t="str">
        <f>+MIR_2018!BD34</f>
        <v/>
      </c>
      <c r="AR27" s="70">
        <f>+MIR_2018!BE34</f>
        <v>0</v>
      </c>
      <c r="AS27" s="69">
        <f>+MIR_2018!BF34</f>
        <v>0</v>
      </c>
      <c r="AT27" s="69" t="e">
        <f ca="1">+IF(AV27="No aplica","0",IF(MIR_2018!BG34="Sin avance","Sin avance",IF(MIR_2018!BG34&lt;&gt;"Sin avance",_xlfn.FORMULATEXT(MIR_2018!BG34),"0")))</f>
        <v>#N/A</v>
      </c>
      <c r="AU27" s="69" t="str">
        <f>+MIR_2018!BH34</f>
        <v/>
      </c>
      <c r="AV27" s="69" t="str">
        <f>+MIR_2018!BI34</f>
        <v/>
      </c>
      <c r="AW27" s="69" t="str">
        <f>+MIR_2018!BJ34</f>
        <v/>
      </c>
      <c r="AX27" s="70">
        <f>+MIR_2018!BK34</f>
        <v>0</v>
      </c>
      <c r="AY27" s="69">
        <f>+MIR_2018!AH34</f>
        <v>0</v>
      </c>
      <c r="AZ27" s="72" t="e">
        <f ca="1">+IF(BB27="No aplica","-",IF(MIR_2018!AI34="Sin avance","Sin avance",IF(MIR_2018!AI34&lt;&gt;"Sin avance",_xlfn.FORMULATEXT(MIR_2018!AI34),"-")))</f>
        <v>#N/A</v>
      </c>
      <c r="BA27" s="69" t="str">
        <f ca="1">+MIR_2018!AJ34</f>
        <v/>
      </c>
      <c r="BB27" s="69">
        <f>+MIR_2018!AK34</f>
        <v>0</v>
      </c>
      <c r="BC27" s="69">
        <f>+MIR_2018!AL34</f>
        <v>0</v>
      </c>
      <c r="BD27" s="70">
        <f>+MIR_2018!AM34</f>
        <v>0</v>
      </c>
    </row>
    <row r="28" spans="1:56" s="69" customFormat="1" x14ac:dyDescent="0.25">
      <c r="A28" s="67">
        <f>+VLOOKUP($D28,Catálogos!$A$14:$E$40,5,0)</f>
        <v>2</v>
      </c>
      <c r="B28" s="68" t="str">
        <f>+VLOOKUP($D28,Catálogos!$A$14:$E$40,3,0)</f>
        <v>Promover el pleno ejercicio de los derechos de acceso a la información pública y de protección de datos personales, así como la transparencia y apertura de las instituciones públicas.</v>
      </c>
      <c r="C28" s="68" t="str">
        <f>+VLOOKUP(D28,Catálogos!$A$14:$F$40,6,0)</f>
        <v>Presidencia</v>
      </c>
      <c r="D28" s="69" t="str">
        <f>+MID(MIR_2018!$D$6,1,3)</f>
        <v>170</v>
      </c>
      <c r="E28" s="68" t="str">
        <f>+MID(MIR_2018!$D$6,7,150)</f>
        <v>Dirección General de Comunicación Social y Difusión</v>
      </c>
      <c r="F28" s="69" t="str">
        <f>+MIR_2018!B35</f>
        <v>GOA06</v>
      </c>
      <c r="G28" s="69" t="str">
        <f>MIR_2018!C35</f>
        <v>Actividad</v>
      </c>
      <c r="H28" s="70" t="str">
        <f>+MIR_2018!D35</f>
        <v>1.6 Establecimiento de alianzas con medios de comunicación para la difusión del quehacer del INAI.</v>
      </c>
      <c r="I28" s="70" t="str">
        <f>+MIR_2018!E35</f>
        <v>Número de alianzas con medios de comunicación para la promoción y difusión de las labores del INAI.</v>
      </c>
      <c r="J28" s="70" t="str">
        <f>+MIR_2018!F35</f>
        <v>Permite saber el número de medios que difunden la labor institucional fuera de la lógica de la campaña institucional.</v>
      </c>
      <c r="K28" s="70" t="str">
        <f>+MIR_2018!G35</f>
        <v>Suma de número de alianzas con medios de comunicación lograda.</v>
      </c>
      <c r="L28" s="70" t="str">
        <f>+MIR_2018!R35</f>
        <v>Anual</v>
      </c>
      <c r="M28" s="70" t="str">
        <f>+MIR_2018!S35</f>
        <v>Otro (valor absoluto)</v>
      </c>
      <c r="N28" s="70" t="str">
        <f>+MIR_2018!V35</f>
        <v>Eficacia</v>
      </c>
      <c r="O28" s="70" t="str">
        <f>+MIR_2018!W35</f>
        <v>Gestión</v>
      </c>
      <c r="P28" s="70" t="str">
        <f>+MIR_2018!X35</f>
        <v>Expediente de convenios y probatorios que en ese sentido existan dentro de los archivos de la DGCSD.</v>
      </c>
      <c r="Q28" s="70" t="str">
        <f>+MIR_2018!Y35</f>
        <v>Los medios de comunicación están dispuestos a promocionar las labores del INAI.</v>
      </c>
      <c r="R28" s="70" t="str">
        <f>+MIR_2018!Z35</f>
        <v>Absoluto</v>
      </c>
      <c r="S28" s="70" t="str">
        <f>+MIR_2018!AA35</f>
        <v>Acumulada</v>
      </c>
      <c r="T28" s="70" t="str">
        <f>+MIR_2018!AB35</f>
        <v>Ascendente</v>
      </c>
      <c r="U28" s="71">
        <f>+MIR_2018!AC35</f>
        <v>43101</v>
      </c>
      <c r="V28" s="71">
        <f>+MIR_2018!AD35</f>
        <v>43465</v>
      </c>
      <c r="W28" s="69" t="str">
        <f>+MIR_2018!AE35</f>
        <v>N/D</v>
      </c>
      <c r="X28" s="67">
        <f>+MIR_2018!AF35</f>
        <v>2018</v>
      </c>
      <c r="Y28" s="70" t="str">
        <f>+MIR_2018!AG35</f>
        <v>Este 2018 se establecerá la línea base.</v>
      </c>
      <c r="Z28" s="69">
        <f>+MIR_2018!AH35</f>
        <v>3</v>
      </c>
      <c r="AA28" s="69">
        <f>+MIR_2018!AN35</f>
        <v>0</v>
      </c>
      <c r="AB28" s="69" t="str">
        <f ca="1">+IF(AD28="No aplica","-",IF(MIR_2018!AO35="Sin avance","Sin avance",IF(MIR_2018!AO35&lt;&gt;"Sin avance",_xlfn.FORMULATEXT(MIR_2018!AO35),"0")))</f>
        <v>-</v>
      </c>
      <c r="AC28" s="69" t="str">
        <f ca="1">+MIR_2018!AP35</f>
        <v>No aplica</v>
      </c>
      <c r="AD28" s="69" t="str">
        <f ca="1">+MIR_2018!AQ35</f>
        <v>No aplica</v>
      </c>
      <c r="AE28" s="69" t="str">
        <f ca="1">+MIR_2018!AR35</f>
        <v>No aplica</v>
      </c>
      <c r="AF28" s="70">
        <f>+MIR_2018!AS35</f>
        <v>0</v>
      </c>
      <c r="AG28" s="69">
        <f>+MIR_2018!AT35</f>
        <v>0</v>
      </c>
      <c r="AH28" s="69" t="str">
        <f ca="1">+IF(AJ28="No aplica","-",IF(MIR_2018!AU35="Sin avance","Sin avance",IF(MIR_2018!AU35&lt;&gt;"Sin avance",_xlfn.FORMULATEXT(MIR_2018!AU35),"0")))</f>
        <v>-</v>
      </c>
      <c r="AI28" s="69" t="str">
        <f ca="1">+MIR_2018!AV35</f>
        <v>No aplica</v>
      </c>
      <c r="AJ28" s="69" t="str">
        <f ca="1">+MIR_2018!AW35</f>
        <v>No aplica</v>
      </c>
      <c r="AK28" s="69" t="str">
        <f ca="1">+MIR_2018!AX35</f>
        <v>No aplica</v>
      </c>
      <c r="AL28" s="70">
        <f>+MIR_2018!AY35</f>
        <v>0</v>
      </c>
      <c r="AM28" s="69">
        <f>+MIR_2018!AZ35</f>
        <v>0</v>
      </c>
      <c r="AN28" s="69" t="str">
        <f ca="1">+IF(AP28="No aplica","0",IF(MIR_2018!BA35="Sin avance","Sin avance",IF(MIR_2018!BA35&lt;&gt;"Sin avance",_xlfn.FORMULATEXT(MIR_2018!BA35),"0")))</f>
        <v>0</v>
      </c>
      <c r="AO28" s="69" t="str">
        <f ca="1">+MIR_2018!BB35</f>
        <v>No aplica</v>
      </c>
      <c r="AP28" s="69" t="str">
        <f ca="1">+MIR_2018!BC35</f>
        <v>No aplica</v>
      </c>
      <c r="AQ28" s="69" t="str">
        <f ca="1">+MIR_2018!BD35</f>
        <v>No aplica</v>
      </c>
      <c r="AR28" s="70">
        <f>+MIR_2018!BE35</f>
        <v>0</v>
      </c>
      <c r="AS28" s="69">
        <f>+MIR_2018!BF35</f>
        <v>0</v>
      </c>
      <c r="AT28" s="69" t="str">
        <f ca="1">+IF(AV28="No aplica","0",IF(MIR_2018!BG35="Sin avance","Sin avance",IF(MIR_2018!BG35&lt;&gt;"Sin avance",_xlfn.FORMULATEXT(MIR_2018!BG35),"0")))</f>
        <v>0</v>
      </c>
      <c r="AU28" s="69" t="str">
        <f ca="1">+MIR_2018!BH35</f>
        <v>No aplica</v>
      </c>
      <c r="AV28" s="69" t="str">
        <f ca="1">+MIR_2018!BI35</f>
        <v>No aplica</v>
      </c>
      <c r="AW28" s="69" t="str">
        <f ca="1">+MIR_2018!BJ35</f>
        <v>No aplica</v>
      </c>
      <c r="AX28" s="70">
        <f>+MIR_2018!BK35</f>
        <v>0</v>
      </c>
      <c r="AY28" s="69">
        <f>+MIR_2018!AH35</f>
        <v>3</v>
      </c>
      <c r="AZ28" s="72" t="e">
        <f ca="1">+IF(BB28="No aplica","-",IF(MIR_2018!AI35="Sin avance","Sin avance",IF(MIR_2018!AI35&lt;&gt;"Sin avance",_xlfn.FORMULATEXT(MIR_2018!AI35),"-")))</f>
        <v>#N/A</v>
      </c>
      <c r="BA28" s="69" t="str">
        <f ca="1">+MIR_2018!AJ35</f>
        <v/>
      </c>
      <c r="BB28" s="69" t="str">
        <f ca="1">+MIR_2018!AK35</f>
        <v>Ingresar meta alcanzada</v>
      </c>
      <c r="BC28" s="69" t="str">
        <f>+MIR_2018!AL35</f>
        <v/>
      </c>
      <c r="BD28" s="70">
        <f>+MIR_2018!AM35</f>
        <v>0</v>
      </c>
    </row>
    <row r="29" spans="1:56" s="69" customFormat="1" x14ac:dyDescent="0.25">
      <c r="A29" s="67">
        <f>+VLOOKUP($D29,Catálogos!$A$14:$E$40,5,0)</f>
        <v>2</v>
      </c>
      <c r="B29" s="68" t="str">
        <f>+VLOOKUP($D29,Catálogos!$A$14:$E$40,3,0)</f>
        <v>Promover el pleno ejercicio de los derechos de acceso a la información pública y de protección de datos personales, así como la transparencia y apertura de las instituciones públicas.</v>
      </c>
      <c r="C29" s="68" t="str">
        <f>+VLOOKUP(D29,Catálogos!$A$14:$F$40,6,0)</f>
        <v>Presidencia</v>
      </c>
      <c r="D29" s="69" t="str">
        <f>+MID(MIR_2018!$D$6,1,3)</f>
        <v>170</v>
      </c>
      <c r="E29" s="68" t="str">
        <f>+MID(MIR_2018!$D$6,7,150)</f>
        <v>Dirección General de Comunicación Social y Difusión</v>
      </c>
      <c r="F29" s="69" t="str">
        <f>+MIR_2018!B36</f>
        <v>GOA07</v>
      </c>
      <c r="G29" s="69" t="str">
        <f>MIR_2018!C36</f>
        <v>Actividad</v>
      </c>
      <c r="H29" s="70" t="str">
        <f>+MIR_2018!D36</f>
        <v>2.1 Ejecución de estrategias de comunicación interna.</v>
      </c>
      <c r="I29" s="70" t="str">
        <f>+MIR_2018!E36</f>
        <v>Porcentaje de cumplimiento en el compromiso de ejecución de estrategias de comunicación interna.</v>
      </c>
      <c r="J29" s="70" t="str">
        <f>+MIR_2018!F36</f>
        <v>Mide el grado de cumplimiento de las estrategias de comunicación interna considerando el total de actividades de comunicación interna comprometido para el año. Entre las estrategias de comunicación interna puede estar la elaboración de un órgano de comunicación, la ejecución de materiales de sensibilización ética, la administración de la intranet institucional y la elaboración de una serie de podcasts, entre otras.</v>
      </c>
      <c r="K29" s="70" t="str">
        <f>+MIR_2018!G36</f>
        <v xml:space="preserve">(Número de estrategias de comunicación interna ejecutadas  / Número de estrategias de comunicación planeadas) * 100 </v>
      </c>
      <c r="L29" s="70" t="str">
        <f>+MIR_2018!R36</f>
        <v>Anual</v>
      </c>
      <c r="M29" s="70" t="str">
        <f>+MIR_2018!S36</f>
        <v>Porcentaje</v>
      </c>
      <c r="N29" s="70" t="str">
        <f>+MIR_2018!V36</f>
        <v>Eficacia</v>
      </c>
      <c r="O29" s="70" t="str">
        <f>+MIR_2018!W36</f>
        <v>Gestión</v>
      </c>
      <c r="P29" s="70" t="str">
        <f>+MIR_2018!X36</f>
        <v>Informes trimestrales de avance entregados al Comisionado presidente que obra en archivo de la DGCSD. Aquellas estrategias cuyo material haya quedado registrado en soporte audiovisual o físico pueden ser consultadas en el Centro de Documentación del INAI.</v>
      </c>
      <c r="Q29" s="70" t="str">
        <f>+MIR_2018!Y36</f>
        <v>Los servidores públicos del Instituto consultan los productos y servicios desarrollados como parte de la  estrategia de comunicación interna.</v>
      </c>
      <c r="R29" s="70" t="str">
        <f>+MIR_2018!Z36</f>
        <v>Relativo</v>
      </c>
      <c r="S29" s="70" t="str">
        <f>+MIR_2018!AA36</f>
        <v>Acumulada</v>
      </c>
      <c r="T29" s="70" t="str">
        <f>+MIR_2018!AB36</f>
        <v>Ascendente</v>
      </c>
      <c r="U29" s="71">
        <f>+MIR_2018!AC36</f>
        <v>43101</v>
      </c>
      <c r="V29" s="71">
        <f>+MIR_2018!AD36</f>
        <v>43465</v>
      </c>
      <c r="W29" s="69">
        <f>+MIR_2018!AE36</f>
        <v>100</v>
      </c>
      <c r="X29" s="67">
        <f>+MIR_2018!AF36</f>
        <v>2016</v>
      </c>
      <c r="Y29" s="70" t="str">
        <f>+MIR_2018!AG36</f>
        <v>Se calculó la línea base con información de 2016</v>
      </c>
      <c r="Z29" s="69">
        <f>+MIR_2018!AH36</f>
        <v>100</v>
      </c>
      <c r="AA29" s="69">
        <f>+MIR_2018!AN36</f>
        <v>0</v>
      </c>
      <c r="AB29" s="69" t="str">
        <f ca="1">+IF(AD29="No aplica","-",IF(MIR_2018!AO36="Sin avance","Sin avance",IF(MIR_2018!AO36&lt;&gt;"Sin avance",_xlfn.FORMULATEXT(MIR_2018!AO36),"0")))</f>
        <v>-</v>
      </c>
      <c r="AC29" s="69" t="str">
        <f ca="1">+MIR_2018!AP36</f>
        <v>No aplica</v>
      </c>
      <c r="AD29" s="69" t="str">
        <f ca="1">+MIR_2018!AQ36</f>
        <v>No aplica</v>
      </c>
      <c r="AE29" s="69" t="str">
        <f ca="1">+MIR_2018!AR36</f>
        <v>No aplica</v>
      </c>
      <c r="AF29" s="70">
        <f>+MIR_2018!AS36</f>
        <v>0</v>
      </c>
      <c r="AG29" s="69">
        <f>+MIR_2018!AT36</f>
        <v>0</v>
      </c>
      <c r="AH29" s="69" t="str">
        <f ca="1">+IF(AJ29="No aplica","-",IF(MIR_2018!AU36="Sin avance","Sin avance",IF(MIR_2018!AU36&lt;&gt;"Sin avance",_xlfn.FORMULATEXT(MIR_2018!AU36),"0")))</f>
        <v>-</v>
      </c>
      <c r="AI29" s="69" t="str">
        <f ca="1">+MIR_2018!AV36</f>
        <v>No aplica</v>
      </c>
      <c r="AJ29" s="69" t="str">
        <f ca="1">+MIR_2018!AW36</f>
        <v>No aplica</v>
      </c>
      <c r="AK29" s="69" t="str">
        <f ca="1">+MIR_2018!AX36</f>
        <v>No aplica</v>
      </c>
      <c r="AL29" s="70">
        <f>+MIR_2018!AY36</f>
        <v>0</v>
      </c>
      <c r="AM29" s="69">
        <f>+MIR_2018!AZ36</f>
        <v>0</v>
      </c>
      <c r="AN29" s="69" t="str">
        <f ca="1">+IF(AP29="No aplica","0",IF(MIR_2018!BA36="Sin avance","Sin avance",IF(MIR_2018!BA36&lt;&gt;"Sin avance",_xlfn.FORMULATEXT(MIR_2018!BA36),"0")))</f>
        <v>0</v>
      </c>
      <c r="AO29" s="69" t="str">
        <f ca="1">+MIR_2018!BB36</f>
        <v>No aplica</v>
      </c>
      <c r="AP29" s="69" t="str">
        <f ca="1">+MIR_2018!BC36</f>
        <v>No aplica</v>
      </c>
      <c r="AQ29" s="69" t="str">
        <f ca="1">+MIR_2018!BD36</f>
        <v>No aplica</v>
      </c>
      <c r="AR29" s="70">
        <f>+MIR_2018!BE36</f>
        <v>0</v>
      </c>
      <c r="AS29" s="69">
        <f>+MIR_2018!BF36</f>
        <v>0</v>
      </c>
      <c r="AT29" s="69" t="str">
        <f ca="1">+IF(AV29="No aplica","0",IF(MIR_2018!BG36="Sin avance","Sin avance",IF(MIR_2018!BG36&lt;&gt;"Sin avance",_xlfn.FORMULATEXT(MIR_2018!BG36),"0")))</f>
        <v>0</v>
      </c>
      <c r="AU29" s="69" t="str">
        <f ca="1">+MIR_2018!BH36</f>
        <v>No aplica</v>
      </c>
      <c r="AV29" s="69" t="str">
        <f ca="1">+MIR_2018!BI36</f>
        <v>No aplica</v>
      </c>
      <c r="AW29" s="69" t="str">
        <f ca="1">+MIR_2018!BJ36</f>
        <v>No aplica</v>
      </c>
      <c r="AX29" s="70">
        <f>+MIR_2018!BK36</f>
        <v>0</v>
      </c>
      <c r="AY29" s="69">
        <f>+MIR_2018!AH36</f>
        <v>100</v>
      </c>
      <c r="AZ29" s="72" t="e">
        <f ca="1">+IF(BB29="No aplica","-",IF(MIR_2018!AI36="Sin avance","Sin avance",IF(MIR_2018!AI36&lt;&gt;"Sin avance",_xlfn.FORMULATEXT(MIR_2018!AI36),"-")))</f>
        <v>#N/A</v>
      </c>
      <c r="BA29" s="69" t="str">
        <f ca="1">+MIR_2018!AJ36</f>
        <v/>
      </c>
      <c r="BB29" s="69" t="str">
        <f ca="1">+MIR_2018!AK36</f>
        <v>Ingresar meta alcanzada</v>
      </c>
      <c r="BC29" s="69" t="str">
        <f>+MIR_2018!AL36</f>
        <v/>
      </c>
      <c r="BD29" s="70">
        <f>+MIR_2018!AM36</f>
        <v>0</v>
      </c>
    </row>
    <row r="30" spans="1:56" s="69" customFormat="1" x14ac:dyDescent="0.25">
      <c r="A30" s="67">
        <f>+VLOOKUP($D30,Catálogos!$A$14:$E$40,5,0)</f>
        <v>2</v>
      </c>
      <c r="B30" s="68" t="str">
        <f>+VLOOKUP($D30,Catálogos!$A$14:$E$40,3,0)</f>
        <v>Promover el pleno ejercicio de los derechos de acceso a la información pública y de protección de datos personales, así como la transparencia y apertura de las instituciones públicas.</v>
      </c>
      <c r="C30" s="68" t="str">
        <f>+VLOOKUP(D30,Catálogos!$A$14:$F$40,6,0)</f>
        <v>Presidencia</v>
      </c>
      <c r="D30" s="69" t="str">
        <f>+MID(MIR_2018!$D$6,1,3)</f>
        <v>170</v>
      </c>
      <c r="E30" s="68" t="str">
        <f>+MID(MIR_2018!$D$6,7,150)</f>
        <v>Dirección General de Comunicación Social y Difusión</v>
      </c>
      <c r="F30" s="69" t="str">
        <f>+MIR_2018!B37</f>
        <v>GOA08</v>
      </c>
      <c r="G30" s="69" t="str">
        <f>MIR_2018!C37</f>
        <v>Actividad</v>
      </c>
      <c r="H30" s="70" t="str">
        <f>+MIR_2018!D37</f>
        <v>2.2 Aplicación de una encuesta institucional de diagnóstico de los medios de comunicación internos y el impacto de sus mensajes entre el personal del Instituto.</v>
      </c>
      <c r="I30" s="70" t="str">
        <f>+MIR_2018!E37</f>
        <v>Porcentaje de cumplimiento de las actividades calendarizadas para la aplicación de la encuesta de diagnóstico de medios de comunicación interna.</v>
      </c>
      <c r="J30" s="70" t="str">
        <f>+MIR_2018!F37</f>
        <v xml:space="preserve">Mide el avance logrado con respecto al calendario de actividades propuesto para la aplicación de la encuesta de diagnóstico de medios de comunicación interna. </v>
      </c>
      <c r="K30" s="70" t="str">
        <f>+MIR_2018!G37</f>
        <v>(Número de actividades contempladas en el calendario para la aplicación de la encuesta finalizadas  / Número total de actividades contempladas en el calendario para la aplicación de la encuesta) * 100</v>
      </c>
      <c r="L30" s="70" t="str">
        <f>+MIR_2018!R37</f>
        <v>Anual</v>
      </c>
      <c r="M30" s="70" t="str">
        <f>+MIR_2018!S37</f>
        <v>Porcentaje</v>
      </c>
      <c r="N30" s="70" t="str">
        <f>+MIR_2018!V37</f>
        <v>Eficacia</v>
      </c>
      <c r="O30" s="70" t="str">
        <f>+MIR_2018!W37</f>
        <v>Gestión</v>
      </c>
      <c r="P30" s="70" t="str">
        <f>+MIR_2018!X37</f>
        <v>Resultados de la Encuesta de medios de comunicación interna que obra en los expedientes de la DGCSD.</v>
      </c>
      <c r="Q30" s="70" t="str">
        <f>+MIR_2018!Y37</f>
        <v>Los resultados de la encuesta son obtenidos en tiempo y forma.</v>
      </c>
      <c r="R30" s="70" t="str">
        <f>+MIR_2018!Z37</f>
        <v>Relativo</v>
      </c>
      <c r="S30" s="70" t="str">
        <f>+MIR_2018!AA37</f>
        <v>Acumulada</v>
      </c>
      <c r="T30" s="70" t="str">
        <f>+MIR_2018!AB37</f>
        <v>Ascendente</v>
      </c>
      <c r="U30" s="71">
        <f>+MIR_2018!AC37</f>
        <v>43374</v>
      </c>
      <c r="V30" s="71">
        <f>+MIR_2018!AD37</f>
        <v>43465</v>
      </c>
      <c r="W30" s="69">
        <f>+MIR_2018!AE37</f>
        <v>100</v>
      </c>
      <c r="X30" s="67">
        <f>+MIR_2018!AF37</f>
        <v>2016</v>
      </c>
      <c r="Y30" s="70" t="str">
        <f>+MIR_2018!AG37</f>
        <v>La línea base se calculó con información de las actividades de 2016.</v>
      </c>
      <c r="Z30" s="69">
        <f>+MIR_2018!AH37</f>
        <v>100</v>
      </c>
      <c r="AA30" s="69">
        <f>+MIR_2018!AN37</f>
        <v>0</v>
      </c>
      <c r="AB30" s="69" t="str">
        <f ca="1">+IF(AD30="No aplica","-",IF(MIR_2018!AO37="Sin avance","Sin avance",IF(MIR_2018!AO37&lt;&gt;"Sin avance",_xlfn.FORMULATEXT(MIR_2018!AO37),"0")))</f>
        <v>-</v>
      </c>
      <c r="AC30" s="69" t="str">
        <f ca="1">+MIR_2018!AP37</f>
        <v>No aplica</v>
      </c>
      <c r="AD30" s="69" t="str">
        <f ca="1">+MIR_2018!AQ37</f>
        <v>No aplica</v>
      </c>
      <c r="AE30" s="69" t="str">
        <f ca="1">+MIR_2018!AR37</f>
        <v>No aplica</v>
      </c>
      <c r="AF30" s="70">
        <f>+MIR_2018!AS37</f>
        <v>0</v>
      </c>
      <c r="AG30" s="69">
        <f>+MIR_2018!AT37</f>
        <v>0</v>
      </c>
      <c r="AH30" s="69" t="str">
        <f ca="1">+IF(AJ30="No aplica","-",IF(MIR_2018!AU37="Sin avance","Sin avance",IF(MIR_2018!AU37&lt;&gt;"Sin avance",_xlfn.FORMULATEXT(MIR_2018!AU37),"0")))</f>
        <v>-</v>
      </c>
      <c r="AI30" s="69" t="str">
        <f ca="1">+MIR_2018!AV37</f>
        <v>No aplica</v>
      </c>
      <c r="AJ30" s="69" t="str">
        <f ca="1">+MIR_2018!AW37</f>
        <v>No aplica</v>
      </c>
      <c r="AK30" s="69" t="str">
        <f ca="1">+MIR_2018!AX37</f>
        <v>No aplica</v>
      </c>
      <c r="AL30" s="70">
        <f>+MIR_2018!AY37</f>
        <v>0</v>
      </c>
      <c r="AM30" s="69">
        <f>+MIR_2018!AZ37</f>
        <v>0</v>
      </c>
      <c r="AN30" s="69" t="str">
        <f ca="1">+IF(AP30="No aplica","0",IF(MIR_2018!BA37="Sin avance","Sin avance",IF(MIR_2018!BA37&lt;&gt;"Sin avance",_xlfn.FORMULATEXT(MIR_2018!BA37),"0")))</f>
        <v>0</v>
      </c>
      <c r="AO30" s="69" t="str">
        <f ca="1">+MIR_2018!BB37</f>
        <v>No aplica</v>
      </c>
      <c r="AP30" s="69" t="str">
        <f ca="1">+MIR_2018!BC37</f>
        <v>No aplica</v>
      </c>
      <c r="AQ30" s="69" t="str">
        <f ca="1">+MIR_2018!BD37</f>
        <v>No aplica</v>
      </c>
      <c r="AR30" s="70">
        <f>+MIR_2018!BE37</f>
        <v>0</v>
      </c>
      <c r="AS30" s="69">
        <f>+MIR_2018!BF37</f>
        <v>0</v>
      </c>
      <c r="AT30" s="69" t="str">
        <f ca="1">+IF(AV30="No aplica","0",IF(MIR_2018!BG37="Sin avance","Sin avance",IF(MIR_2018!BG37&lt;&gt;"Sin avance",_xlfn.FORMULATEXT(MIR_2018!BG37),"0")))</f>
        <v>0</v>
      </c>
      <c r="AU30" s="69" t="str">
        <f ca="1">+MIR_2018!BH37</f>
        <v>No aplica</v>
      </c>
      <c r="AV30" s="69" t="str">
        <f ca="1">+MIR_2018!BI37</f>
        <v>No aplica</v>
      </c>
      <c r="AW30" s="69" t="str">
        <f ca="1">+MIR_2018!BJ37</f>
        <v>No aplica</v>
      </c>
      <c r="AX30" s="70">
        <f>+MIR_2018!BK37</f>
        <v>0</v>
      </c>
      <c r="AY30" s="69">
        <f>+MIR_2018!AH37</f>
        <v>100</v>
      </c>
      <c r="AZ30" s="72" t="e">
        <f ca="1">+IF(BB30="No aplica","-",IF(MIR_2018!AI37="Sin avance","Sin avance",IF(MIR_2018!AI37&lt;&gt;"Sin avance",_xlfn.FORMULATEXT(MIR_2018!AI37),"-")))</f>
        <v>#N/A</v>
      </c>
      <c r="BA30" s="69" t="str">
        <f ca="1">+MIR_2018!AJ37</f>
        <v/>
      </c>
      <c r="BB30" s="69" t="str">
        <f ca="1">+MIR_2018!AK37</f>
        <v>Ingresar meta alcanzada</v>
      </c>
      <c r="BC30" s="69" t="str">
        <f>+MIR_2018!AL37</f>
        <v/>
      </c>
      <c r="BD30" s="70">
        <f>+MIR_2018!AM37</f>
        <v>0</v>
      </c>
    </row>
    <row r="31" spans="1:56" s="69" customFormat="1" x14ac:dyDescent="0.25">
      <c r="A31" s="67">
        <f>+VLOOKUP($D31,Catálogos!$A$14:$E$40,5,0)</f>
        <v>2</v>
      </c>
      <c r="B31" s="68" t="str">
        <f>+VLOOKUP($D31,Catálogos!$A$14:$E$40,3,0)</f>
        <v>Promover el pleno ejercicio de los derechos de acceso a la información pública y de protección de datos personales, así como la transparencia y apertura de las instituciones públicas.</v>
      </c>
      <c r="C31" s="68" t="str">
        <f>+VLOOKUP(D31,Catálogos!$A$14:$F$40,6,0)</f>
        <v>Presidencia</v>
      </c>
      <c r="D31" s="69" t="str">
        <f>+MID(MIR_2018!$D$6,1,3)</f>
        <v>170</v>
      </c>
      <c r="E31" s="68" t="str">
        <f>+MID(MIR_2018!$D$6,7,150)</f>
        <v>Dirección General de Comunicación Social y Difusión</v>
      </c>
      <c r="F31" s="69" t="e">
        <f>+MIR_2018!#REF!</f>
        <v>#REF!</v>
      </c>
      <c r="G31" s="69" t="e">
        <f>MIR_2018!#REF!</f>
        <v>#REF!</v>
      </c>
      <c r="H31" s="70" t="e">
        <f>+MIR_2018!#REF!</f>
        <v>#REF!</v>
      </c>
      <c r="I31" s="70" t="e">
        <f>+MIR_2018!#REF!</f>
        <v>#REF!</v>
      </c>
      <c r="J31" s="70" t="e">
        <f>+MIR_2018!#REF!</f>
        <v>#REF!</v>
      </c>
      <c r="K31" s="70" t="e">
        <f>+MIR_2018!#REF!</f>
        <v>#REF!</v>
      </c>
      <c r="L31" s="70" t="e">
        <f>+MIR_2018!#REF!</f>
        <v>#REF!</v>
      </c>
      <c r="M31" s="70" t="e">
        <f>+MIR_2018!#REF!</f>
        <v>#REF!</v>
      </c>
      <c r="N31" s="70" t="e">
        <f>+MIR_2018!#REF!</f>
        <v>#REF!</v>
      </c>
      <c r="O31" s="70" t="e">
        <f>+MIR_2018!#REF!</f>
        <v>#REF!</v>
      </c>
      <c r="P31" s="70" t="e">
        <f>+MIR_2018!#REF!</f>
        <v>#REF!</v>
      </c>
      <c r="Q31" s="70" t="e">
        <f>+MIR_2018!#REF!</f>
        <v>#REF!</v>
      </c>
      <c r="R31" s="70" t="e">
        <f>+MIR_2018!#REF!</f>
        <v>#REF!</v>
      </c>
      <c r="S31" s="70" t="e">
        <f>+MIR_2018!#REF!</f>
        <v>#REF!</v>
      </c>
      <c r="T31" s="70" t="e">
        <f>+MIR_2018!#REF!</f>
        <v>#REF!</v>
      </c>
      <c r="U31" s="71" t="e">
        <f>+MIR_2018!#REF!</f>
        <v>#REF!</v>
      </c>
      <c r="V31" s="71" t="e">
        <f>+MIR_2018!#REF!</f>
        <v>#REF!</v>
      </c>
      <c r="W31" s="69" t="e">
        <f>+MIR_2018!#REF!</f>
        <v>#REF!</v>
      </c>
      <c r="X31" s="67" t="e">
        <f>+MIR_2018!#REF!</f>
        <v>#REF!</v>
      </c>
      <c r="Y31" s="70" t="e">
        <f>+MIR_2018!#REF!</f>
        <v>#REF!</v>
      </c>
      <c r="Z31" s="69" t="e">
        <f>+MIR_2018!#REF!</f>
        <v>#REF!</v>
      </c>
      <c r="AA31" s="69" t="e">
        <f>+MIR_2018!#REF!</f>
        <v>#REF!</v>
      </c>
      <c r="AB31" s="69" t="e">
        <f ca="1">+IF(AD31="No aplica","-",IF(MIR_2018!#REF!="Sin avance","Sin avance",IF(MIR_2018!#REF!&lt;&gt;"Sin avance",_xlfn.FORMULATEXT(MIR_2018!#REF!),"0")))</f>
        <v>#REF!</v>
      </c>
      <c r="AC31" s="69" t="e">
        <f>+MIR_2018!#REF!</f>
        <v>#REF!</v>
      </c>
      <c r="AD31" s="69" t="e">
        <f>+MIR_2018!#REF!</f>
        <v>#REF!</v>
      </c>
      <c r="AE31" s="69" t="e">
        <f>+MIR_2018!#REF!</f>
        <v>#REF!</v>
      </c>
      <c r="AF31" s="70" t="e">
        <f>+MIR_2018!#REF!</f>
        <v>#REF!</v>
      </c>
      <c r="AG31" s="69" t="e">
        <f>+MIR_2018!#REF!</f>
        <v>#REF!</v>
      </c>
      <c r="AH31" s="69" t="e">
        <f ca="1">+IF(AJ31="No aplica","-",IF(MIR_2018!#REF!="Sin avance","Sin avance",IF(MIR_2018!#REF!&lt;&gt;"Sin avance",_xlfn.FORMULATEXT(MIR_2018!#REF!),"0")))</f>
        <v>#REF!</v>
      </c>
      <c r="AI31" s="69" t="e">
        <f>+MIR_2018!#REF!</f>
        <v>#REF!</v>
      </c>
      <c r="AJ31" s="69" t="e">
        <f>+MIR_2018!#REF!</f>
        <v>#REF!</v>
      </c>
      <c r="AK31" s="69" t="e">
        <f>+MIR_2018!#REF!</f>
        <v>#REF!</v>
      </c>
      <c r="AL31" s="70" t="e">
        <f>+MIR_2018!#REF!</f>
        <v>#REF!</v>
      </c>
      <c r="AM31" s="69" t="e">
        <f>+MIR_2018!#REF!</f>
        <v>#REF!</v>
      </c>
      <c r="AN31" s="69" t="e">
        <f ca="1">+IF(AP31="No aplica","0",IF(MIR_2018!#REF!="Sin avance","Sin avance",IF(MIR_2018!#REF!&lt;&gt;"Sin avance",_xlfn.FORMULATEXT(MIR_2018!#REF!),"0")))</f>
        <v>#REF!</v>
      </c>
      <c r="AO31" s="69" t="e">
        <f>+MIR_2018!#REF!</f>
        <v>#REF!</v>
      </c>
      <c r="AP31" s="69" t="e">
        <f>+MIR_2018!#REF!</f>
        <v>#REF!</v>
      </c>
      <c r="AQ31" s="69" t="e">
        <f>+MIR_2018!#REF!</f>
        <v>#REF!</v>
      </c>
      <c r="AR31" s="70" t="e">
        <f>+MIR_2018!#REF!</f>
        <v>#REF!</v>
      </c>
      <c r="AS31" s="69" t="e">
        <f>+MIR_2018!#REF!</f>
        <v>#REF!</v>
      </c>
      <c r="AT31" s="69" t="e">
        <f ca="1">+IF(AV31="No aplica","0",IF(MIR_2018!#REF!="Sin avance","Sin avance",IF(MIR_2018!#REF!&lt;&gt;"Sin avance",_xlfn.FORMULATEXT(MIR_2018!#REF!),"0")))</f>
        <v>#REF!</v>
      </c>
      <c r="AU31" s="69" t="e">
        <f>+MIR_2018!#REF!</f>
        <v>#REF!</v>
      </c>
      <c r="AV31" s="69" t="e">
        <f>+MIR_2018!#REF!</f>
        <v>#REF!</v>
      </c>
      <c r="AW31" s="69" t="e">
        <f>+MIR_2018!#REF!</f>
        <v>#REF!</v>
      </c>
      <c r="AX31" s="70" t="e">
        <f>+MIR_2018!#REF!</f>
        <v>#REF!</v>
      </c>
      <c r="AY31" s="69" t="e">
        <f>+MIR_2018!#REF!</f>
        <v>#REF!</v>
      </c>
      <c r="AZ31" s="72" t="e">
        <f ca="1">+IF(BB31="No aplica","-",IF(MIR_2018!#REF!="Sin avance","Sin avance",IF(MIR_2018!#REF!&lt;&gt;"Sin avance",_xlfn.FORMULATEXT(MIR_2018!#REF!),"-")))</f>
        <v>#REF!</v>
      </c>
      <c r="BA31" s="69" t="e">
        <f>+MIR_2018!#REF!</f>
        <v>#REF!</v>
      </c>
      <c r="BB31" s="69" t="e">
        <f>+MIR_2018!#REF!</f>
        <v>#REF!</v>
      </c>
      <c r="BC31" s="69" t="e">
        <f>+MIR_2018!#REF!</f>
        <v>#REF!</v>
      </c>
      <c r="BD31" s="70" t="e">
        <f>+MIR_2018!#REF!</f>
        <v>#REF!</v>
      </c>
    </row>
    <row r="32" spans="1:56" s="69" customFormat="1" x14ac:dyDescent="0.25">
      <c r="A32" s="67">
        <f>+VLOOKUP($D32,Catálogos!$A$14:$E$40,5,0)</f>
        <v>2</v>
      </c>
      <c r="B32" s="68" t="str">
        <f>+VLOOKUP($D32,Catálogos!$A$14:$E$40,3,0)</f>
        <v>Promover el pleno ejercicio de los derechos de acceso a la información pública y de protección de datos personales, así como la transparencia y apertura de las instituciones públicas.</v>
      </c>
      <c r="C32" s="68" t="str">
        <f>+VLOOKUP(D32,Catálogos!$A$14:$F$40,6,0)</f>
        <v>Presidencia</v>
      </c>
      <c r="D32" s="69" t="str">
        <f>+MID(MIR_2018!$D$6,1,3)</f>
        <v>170</v>
      </c>
      <c r="E32" s="68" t="str">
        <f>+MID(MIR_2018!$D$6,7,150)</f>
        <v>Dirección General de Comunicación Social y Difusión</v>
      </c>
      <c r="F32" s="69" t="e">
        <f>+MIR_2018!#REF!</f>
        <v>#REF!</v>
      </c>
      <c r="G32" s="69" t="e">
        <f>MIR_2018!#REF!</f>
        <v>#REF!</v>
      </c>
      <c r="H32" s="70" t="e">
        <f>+MIR_2018!#REF!</f>
        <v>#REF!</v>
      </c>
      <c r="I32" s="70" t="e">
        <f>+MIR_2018!#REF!</f>
        <v>#REF!</v>
      </c>
      <c r="J32" s="70" t="e">
        <f>+MIR_2018!#REF!</f>
        <v>#REF!</v>
      </c>
      <c r="K32" s="70" t="e">
        <f>+MIR_2018!#REF!</f>
        <v>#REF!</v>
      </c>
      <c r="L32" s="70" t="e">
        <f>+MIR_2018!#REF!</f>
        <v>#REF!</v>
      </c>
      <c r="M32" s="70" t="e">
        <f>+MIR_2018!#REF!</f>
        <v>#REF!</v>
      </c>
      <c r="N32" s="70" t="e">
        <f>+MIR_2018!#REF!</f>
        <v>#REF!</v>
      </c>
      <c r="O32" s="70" t="e">
        <f>+MIR_2018!#REF!</f>
        <v>#REF!</v>
      </c>
      <c r="P32" s="70" t="e">
        <f>+MIR_2018!#REF!</f>
        <v>#REF!</v>
      </c>
      <c r="Q32" s="70" t="e">
        <f>+MIR_2018!#REF!</f>
        <v>#REF!</v>
      </c>
      <c r="R32" s="70" t="e">
        <f>+MIR_2018!#REF!</f>
        <v>#REF!</v>
      </c>
      <c r="S32" s="70" t="e">
        <f>+MIR_2018!#REF!</f>
        <v>#REF!</v>
      </c>
      <c r="T32" s="70" t="e">
        <f>+MIR_2018!#REF!</f>
        <v>#REF!</v>
      </c>
      <c r="U32" s="71" t="e">
        <f>+MIR_2018!#REF!</f>
        <v>#REF!</v>
      </c>
      <c r="V32" s="71" t="e">
        <f>+MIR_2018!#REF!</f>
        <v>#REF!</v>
      </c>
      <c r="W32" s="69" t="e">
        <f>+MIR_2018!#REF!</f>
        <v>#REF!</v>
      </c>
      <c r="X32" s="67" t="e">
        <f>+MIR_2018!#REF!</f>
        <v>#REF!</v>
      </c>
      <c r="Y32" s="70" t="e">
        <f>+MIR_2018!#REF!</f>
        <v>#REF!</v>
      </c>
      <c r="Z32" s="69" t="e">
        <f>+MIR_2018!#REF!</f>
        <v>#REF!</v>
      </c>
      <c r="AA32" s="69" t="e">
        <f>+MIR_2018!#REF!</f>
        <v>#REF!</v>
      </c>
      <c r="AB32" s="69" t="e">
        <f ca="1">+IF(AD32="No aplica","-",IF(MIR_2018!#REF!="Sin avance","Sin avance",IF(MIR_2018!#REF!&lt;&gt;"Sin avance",_xlfn.FORMULATEXT(MIR_2018!#REF!),"0")))</f>
        <v>#REF!</v>
      </c>
      <c r="AC32" s="69" t="e">
        <f>+MIR_2018!#REF!</f>
        <v>#REF!</v>
      </c>
      <c r="AD32" s="69" t="e">
        <f>+MIR_2018!#REF!</f>
        <v>#REF!</v>
      </c>
      <c r="AE32" s="69" t="e">
        <f>+MIR_2018!#REF!</f>
        <v>#REF!</v>
      </c>
      <c r="AF32" s="70" t="e">
        <f>+MIR_2018!#REF!</f>
        <v>#REF!</v>
      </c>
      <c r="AG32" s="69" t="e">
        <f>+MIR_2018!#REF!</f>
        <v>#REF!</v>
      </c>
      <c r="AH32" s="69" t="e">
        <f ca="1">+IF(AJ32="No aplica","-",IF(MIR_2018!#REF!="Sin avance","Sin avance",IF(MIR_2018!#REF!&lt;&gt;"Sin avance",_xlfn.FORMULATEXT(MIR_2018!#REF!),"0")))</f>
        <v>#REF!</v>
      </c>
      <c r="AI32" s="69" t="e">
        <f>+MIR_2018!#REF!</f>
        <v>#REF!</v>
      </c>
      <c r="AJ32" s="69" t="e">
        <f>+MIR_2018!#REF!</f>
        <v>#REF!</v>
      </c>
      <c r="AK32" s="69" t="e">
        <f>+MIR_2018!#REF!</f>
        <v>#REF!</v>
      </c>
      <c r="AL32" s="70" t="e">
        <f>+MIR_2018!#REF!</f>
        <v>#REF!</v>
      </c>
      <c r="AM32" s="69" t="e">
        <f>+MIR_2018!#REF!</f>
        <v>#REF!</v>
      </c>
      <c r="AN32" s="69" t="e">
        <f ca="1">+IF(AP32="No aplica","0",IF(MIR_2018!#REF!="Sin avance","Sin avance",IF(MIR_2018!#REF!&lt;&gt;"Sin avance",_xlfn.FORMULATEXT(MIR_2018!#REF!),"0")))</f>
        <v>#REF!</v>
      </c>
      <c r="AO32" s="69" t="e">
        <f>+MIR_2018!#REF!</f>
        <v>#REF!</v>
      </c>
      <c r="AP32" s="69" t="e">
        <f>+MIR_2018!#REF!</f>
        <v>#REF!</v>
      </c>
      <c r="AQ32" s="69" t="e">
        <f>+MIR_2018!#REF!</f>
        <v>#REF!</v>
      </c>
      <c r="AR32" s="70" t="e">
        <f>+MIR_2018!#REF!</f>
        <v>#REF!</v>
      </c>
      <c r="AS32" s="69" t="e">
        <f>+MIR_2018!#REF!</f>
        <v>#REF!</v>
      </c>
      <c r="AT32" s="69" t="e">
        <f ca="1">+IF(AV32="No aplica","0",IF(MIR_2018!#REF!="Sin avance","Sin avance",IF(MIR_2018!#REF!&lt;&gt;"Sin avance",_xlfn.FORMULATEXT(MIR_2018!#REF!),"0")))</f>
        <v>#REF!</v>
      </c>
      <c r="AU32" s="69" t="e">
        <f>+MIR_2018!#REF!</f>
        <v>#REF!</v>
      </c>
      <c r="AV32" s="69" t="e">
        <f>+MIR_2018!#REF!</f>
        <v>#REF!</v>
      </c>
      <c r="AW32" s="69" t="e">
        <f>+MIR_2018!#REF!</f>
        <v>#REF!</v>
      </c>
      <c r="AX32" s="70" t="e">
        <f>+MIR_2018!#REF!</f>
        <v>#REF!</v>
      </c>
      <c r="AY32" s="69" t="e">
        <f>+MIR_2018!#REF!</f>
        <v>#REF!</v>
      </c>
      <c r="AZ32" s="72" t="e">
        <f ca="1">+IF(BB32="No aplica","-",IF(MIR_2018!#REF!="Sin avance","Sin avance",IF(MIR_2018!#REF!&lt;&gt;"Sin avance",_xlfn.FORMULATEXT(MIR_2018!#REF!),"-")))</f>
        <v>#REF!</v>
      </c>
      <c r="BA32" s="69" t="e">
        <f>+MIR_2018!#REF!</f>
        <v>#REF!</v>
      </c>
      <c r="BB32" s="69" t="e">
        <f>+MIR_2018!#REF!</f>
        <v>#REF!</v>
      </c>
      <c r="BC32" s="69" t="e">
        <f>+MIR_2018!#REF!</f>
        <v>#REF!</v>
      </c>
      <c r="BD32" s="70" t="e">
        <f>+MIR_2018!#REF!</f>
        <v>#REF!</v>
      </c>
    </row>
    <row r="33" spans="1:56" s="69" customFormat="1" x14ac:dyDescent="0.25">
      <c r="A33" s="67">
        <f>+VLOOKUP($D33,Catálogos!$A$14:$E$40,5,0)</f>
        <v>2</v>
      </c>
      <c r="B33" s="68" t="str">
        <f>+VLOOKUP($D33,Catálogos!$A$14:$E$40,3,0)</f>
        <v>Promover el pleno ejercicio de los derechos de acceso a la información pública y de protección de datos personales, así como la transparencia y apertura de las instituciones públicas.</v>
      </c>
      <c r="C33" s="68" t="str">
        <f>+VLOOKUP(D33,Catálogos!$A$14:$F$40,6,0)</f>
        <v>Presidencia</v>
      </c>
      <c r="D33" s="69" t="str">
        <f>+MID(MIR_2018!$D$6,1,3)</f>
        <v>170</v>
      </c>
      <c r="E33" s="68" t="str">
        <f>+MID(MIR_2018!$D$6,7,150)</f>
        <v>Dirección General de Comunicación Social y Difusión</v>
      </c>
      <c r="F33" s="69" t="e">
        <f>+MIR_2018!#REF!</f>
        <v>#REF!</v>
      </c>
      <c r="G33" s="69" t="e">
        <f>MIR_2018!#REF!</f>
        <v>#REF!</v>
      </c>
      <c r="H33" s="70" t="e">
        <f>+MIR_2018!#REF!</f>
        <v>#REF!</v>
      </c>
      <c r="I33" s="70" t="e">
        <f>+MIR_2018!#REF!</f>
        <v>#REF!</v>
      </c>
      <c r="J33" s="70" t="e">
        <f>+MIR_2018!#REF!</f>
        <v>#REF!</v>
      </c>
      <c r="K33" s="70" t="e">
        <f>+MIR_2018!#REF!</f>
        <v>#REF!</v>
      </c>
      <c r="L33" s="70" t="e">
        <f>+MIR_2018!#REF!</f>
        <v>#REF!</v>
      </c>
      <c r="M33" s="70" t="e">
        <f>+MIR_2018!#REF!</f>
        <v>#REF!</v>
      </c>
      <c r="N33" s="70" t="e">
        <f>+MIR_2018!#REF!</f>
        <v>#REF!</v>
      </c>
      <c r="O33" s="70" t="e">
        <f>+MIR_2018!#REF!</f>
        <v>#REF!</v>
      </c>
      <c r="P33" s="70" t="e">
        <f>+MIR_2018!#REF!</f>
        <v>#REF!</v>
      </c>
      <c r="Q33" s="70" t="e">
        <f>+MIR_2018!#REF!</f>
        <v>#REF!</v>
      </c>
      <c r="R33" s="70" t="e">
        <f>+MIR_2018!#REF!</f>
        <v>#REF!</v>
      </c>
      <c r="S33" s="70" t="e">
        <f>+MIR_2018!#REF!</f>
        <v>#REF!</v>
      </c>
      <c r="T33" s="70" t="e">
        <f>+MIR_2018!#REF!</f>
        <v>#REF!</v>
      </c>
      <c r="U33" s="71" t="e">
        <f>+MIR_2018!#REF!</f>
        <v>#REF!</v>
      </c>
      <c r="V33" s="71" t="e">
        <f>+MIR_2018!#REF!</f>
        <v>#REF!</v>
      </c>
      <c r="W33" s="69" t="e">
        <f>+MIR_2018!#REF!</f>
        <v>#REF!</v>
      </c>
      <c r="X33" s="67" t="e">
        <f>+MIR_2018!#REF!</f>
        <v>#REF!</v>
      </c>
      <c r="Y33" s="70" t="e">
        <f>+MIR_2018!#REF!</f>
        <v>#REF!</v>
      </c>
      <c r="Z33" s="69" t="e">
        <f>+MIR_2018!#REF!</f>
        <v>#REF!</v>
      </c>
      <c r="AA33" s="69" t="e">
        <f>+MIR_2018!#REF!</f>
        <v>#REF!</v>
      </c>
      <c r="AB33" s="69" t="e">
        <f ca="1">+IF(AD33="No aplica","-",IF(MIR_2018!#REF!="Sin avance","Sin avance",IF(MIR_2018!#REF!&lt;&gt;"Sin avance",_xlfn.FORMULATEXT(MIR_2018!#REF!),"0")))</f>
        <v>#REF!</v>
      </c>
      <c r="AC33" s="69" t="e">
        <f>+MIR_2018!#REF!</f>
        <v>#REF!</v>
      </c>
      <c r="AD33" s="69" t="e">
        <f>+MIR_2018!#REF!</f>
        <v>#REF!</v>
      </c>
      <c r="AE33" s="69" t="e">
        <f>+MIR_2018!#REF!</f>
        <v>#REF!</v>
      </c>
      <c r="AF33" s="70" t="e">
        <f>+MIR_2018!#REF!</f>
        <v>#REF!</v>
      </c>
      <c r="AG33" s="69" t="e">
        <f>+MIR_2018!#REF!</f>
        <v>#REF!</v>
      </c>
      <c r="AH33" s="69" t="e">
        <f ca="1">+IF(AJ33="No aplica","-",IF(MIR_2018!#REF!="Sin avance","Sin avance",IF(MIR_2018!#REF!&lt;&gt;"Sin avance",_xlfn.FORMULATEXT(MIR_2018!#REF!),"0")))</f>
        <v>#REF!</v>
      </c>
      <c r="AI33" s="69" t="e">
        <f>+MIR_2018!#REF!</f>
        <v>#REF!</v>
      </c>
      <c r="AJ33" s="69" t="e">
        <f>+MIR_2018!#REF!</f>
        <v>#REF!</v>
      </c>
      <c r="AK33" s="69" t="e">
        <f>+MIR_2018!#REF!</f>
        <v>#REF!</v>
      </c>
      <c r="AL33" s="70" t="e">
        <f>+MIR_2018!#REF!</f>
        <v>#REF!</v>
      </c>
      <c r="AM33" s="69" t="e">
        <f>+MIR_2018!#REF!</f>
        <v>#REF!</v>
      </c>
      <c r="AN33" s="69" t="e">
        <f ca="1">+IF(AP33="No aplica","0",IF(MIR_2018!#REF!="Sin avance","Sin avance",IF(MIR_2018!#REF!&lt;&gt;"Sin avance",_xlfn.FORMULATEXT(MIR_2018!#REF!),"0")))</f>
        <v>#REF!</v>
      </c>
      <c r="AO33" s="69" t="e">
        <f>+MIR_2018!#REF!</f>
        <v>#REF!</v>
      </c>
      <c r="AP33" s="69" t="e">
        <f>+MIR_2018!#REF!</f>
        <v>#REF!</v>
      </c>
      <c r="AQ33" s="69" t="e">
        <f>+MIR_2018!#REF!</f>
        <v>#REF!</v>
      </c>
      <c r="AR33" s="70" t="e">
        <f>+MIR_2018!#REF!</f>
        <v>#REF!</v>
      </c>
      <c r="AS33" s="69" t="e">
        <f>+MIR_2018!#REF!</f>
        <v>#REF!</v>
      </c>
      <c r="AT33" s="69" t="e">
        <f ca="1">+IF(AV33="No aplica","0",IF(MIR_2018!#REF!="Sin avance","Sin avance",IF(MIR_2018!#REF!&lt;&gt;"Sin avance",_xlfn.FORMULATEXT(MIR_2018!#REF!),"0")))</f>
        <v>#REF!</v>
      </c>
      <c r="AU33" s="69" t="e">
        <f>+MIR_2018!#REF!</f>
        <v>#REF!</v>
      </c>
      <c r="AV33" s="69" t="e">
        <f>+MIR_2018!#REF!</f>
        <v>#REF!</v>
      </c>
      <c r="AW33" s="69" t="e">
        <f>+MIR_2018!#REF!</f>
        <v>#REF!</v>
      </c>
      <c r="AX33" s="70" t="e">
        <f>+MIR_2018!#REF!</f>
        <v>#REF!</v>
      </c>
      <c r="AY33" s="69" t="e">
        <f>+MIR_2018!#REF!</f>
        <v>#REF!</v>
      </c>
      <c r="AZ33" s="72" t="e">
        <f ca="1">+IF(BB33="No aplica","-",IF(MIR_2018!#REF!="Sin avance","Sin avance",IF(MIR_2018!#REF!&lt;&gt;"Sin avance",_xlfn.FORMULATEXT(MIR_2018!#REF!),"-")))</f>
        <v>#REF!</v>
      </c>
      <c r="BA33" s="69" t="e">
        <f>+MIR_2018!#REF!</f>
        <v>#REF!</v>
      </c>
      <c r="BB33" s="69" t="e">
        <f>+MIR_2018!#REF!</f>
        <v>#REF!</v>
      </c>
      <c r="BC33" s="69" t="e">
        <f>+MIR_2018!#REF!</f>
        <v>#REF!</v>
      </c>
      <c r="BD33" s="70" t="e">
        <f>+MIR_2018!#REF!</f>
        <v>#REF!</v>
      </c>
    </row>
    <row r="34" spans="1:56" s="69" customFormat="1" x14ac:dyDescent="0.25">
      <c r="A34" s="67">
        <f>+VLOOKUP($D34,Catálogos!$A$14:$E$40,5,0)</f>
        <v>2</v>
      </c>
      <c r="B34" s="68" t="str">
        <f>+VLOOKUP($D34,Catálogos!$A$14:$E$40,3,0)</f>
        <v>Promover el pleno ejercicio de los derechos de acceso a la información pública y de protección de datos personales, así como la transparencia y apertura de las instituciones públicas.</v>
      </c>
      <c r="C34" s="68" t="str">
        <f>+VLOOKUP(D34,Catálogos!$A$14:$F$40,6,0)</f>
        <v>Presidencia</v>
      </c>
      <c r="D34" s="69" t="str">
        <f>+MID(MIR_2018!$D$6,1,3)</f>
        <v>170</v>
      </c>
      <c r="E34" s="68" t="str">
        <f>+MID(MIR_2018!$D$6,7,150)</f>
        <v>Dirección General de Comunicación Social y Difusión</v>
      </c>
      <c r="F34" s="69" t="e">
        <f>+MIR_2018!#REF!</f>
        <v>#REF!</v>
      </c>
      <c r="G34" s="69" t="e">
        <f>MIR_2018!#REF!</f>
        <v>#REF!</v>
      </c>
      <c r="H34" s="70" t="e">
        <f>+MIR_2018!#REF!</f>
        <v>#REF!</v>
      </c>
      <c r="I34" s="70" t="e">
        <f>+MIR_2018!#REF!</f>
        <v>#REF!</v>
      </c>
      <c r="J34" s="70" t="e">
        <f>+MIR_2018!#REF!</f>
        <v>#REF!</v>
      </c>
      <c r="K34" s="70" t="e">
        <f>+MIR_2018!#REF!</f>
        <v>#REF!</v>
      </c>
      <c r="L34" s="70" t="e">
        <f>+MIR_2018!#REF!</f>
        <v>#REF!</v>
      </c>
      <c r="M34" s="70" t="e">
        <f>+MIR_2018!#REF!</f>
        <v>#REF!</v>
      </c>
      <c r="N34" s="70" t="e">
        <f>+MIR_2018!#REF!</f>
        <v>#REF!</v>
      </c>
      <c r="O34" s="70" t="e">
        <f>+MIR_2018!#REF!</f>
        <v>#REF!</v>
      </c>
      <c r="P34" s="70" t="e">
        <f>+MIR_2018!#REF!</f>
        <v>#REF!</v>
      </c>
      <c r="Q34" s="70" t="e">
        <f>+MIR_2018!#REF!</f>
        <v>#REF!</v>
      </c>
      <c r="R34" s="70" t="e">
        <f>+MIR_2018!#REF!</f>
        <v>#REF!</v>
      </c>
      <c r="S34" s="70" t="e">
        <f>+MIR_2018!#REF!</f>
        <v>#REF!</v>
      </c>
      <c r="T34" s="70" t="e">
        <f>+MIR_2018!#REF!</f>
        <v>#REF!</v>
      </c>
      <c r="U34" s="71" t="e">
        <f>+MIR_2018!#REF!</f>
        <v>#REF!</v>
      </c>
      <c r="V34" s="71" t="e">
        <f>+MIR_2018!#REF!</f>
        <v>#REF!</v>
      </c>
      <c r="W34" s="69" t="e">
        <f>+MIR_2018!#REF!</f>
        <v>#REF!</v>
      </c>
      <c r="X34" s="67" t="e">
        <f>+MIR_2018!#REF!</f>
        <v>#REF!</v>
      </c>
      <c r="Y34" s="70" t="e">
        <f>+MIR_2018!#REF!</f>
        <v>#REF!</v>
      </c>
      <c r="Z34" s="69" t="e">
        <f>+MIR_2018!#REF!</f>
        <v>#REF!</v>
      </c>
      <c r="AA34" s="69" t="e">
        <f>+MIR_2018!#REF!</f>
        <v>#REF!</v>
      </c>
      <c r="AB34" s="69" t="e">
        <f ca="1">+IF(AD34="No aplica","-",IF(MIR_2018!#REF!="Sin avance","Sin avance",IF(MIR_2018!#REF!&lt;&gt;"Sin avance",_xlfn.FORMULATEXT(MIR_2018!#REF!),"0")))</f>
        <v>#REF!</v>
      </c>
      <c r="AC34" s="69" t="e">
        <f>+MIR_2018!#REF!</f>
        <v>#REF!</v>
      </c>
      <c r="AD34" s="69" t="e">
        <f>+MIR_2018!#REF!</f>
        <v>#REF!</v>
      </c>
      <c r="AE34" s="69" t="e">
        <f>+MIR_2018!#REF!</f>
        <v>#REF!</v>
      </c>
      <c r="AF34" s="70" t="e">
        <f>+MIR_2018!#REF!</f>
        <v>#REF!</v>
      </c>
      <c r="AG34" s="69" t="e">
        <f>+MIR_2018!#REF!</f>
        <v>#REF!</v>
      </c>
      <c r="AH34" s="69" t="e">
        <f ca="1">+IF(AJ34="No aplica","-",IF(MIR_2018!#REF!="Sin avance","Sin avance",IF(MIR_2018!#REF!&lt;&gt;"Sin avance",_xlfn.FORMULATEXT(MIR_2018!#REF!),"0")))</f>
        <v>#REF!</v>
      </c>
      <c r="AI34" s="69" t="e">
        <f>+MIR_2018!#REF!</f>
        <v>#REF!</v>
      </c>
      <c r="AJ34" s="69" t="e">
        <f>+MIR_2018!#REF!</f>
        <v>#REF!</v>
      </c>
      <c r="AK34" s="69" t="e">
        <f>+MIR_2018!#REF!</f>
        <v>#REF!</v>
      </c>
      <c r="AL34" s="70" t="e">
        <f>+MIR_2018!#REF!</f>
        <v>#REF!</v>
      </c>
      <c r="AM34" s="69" t="e">
        <f>+MIR_2018!#REF!</f>
        <v>#REF!</v>
      </c>
      <c r="AN34" s="69" t="e">
        <f ca="1">+IF(AP34="No aplica","0",IF(MIR_2018!#REF!="Sin avance","Sin avance",IF(MIR_2018!#REF!&lt;&gt;"Sin avance",_xlfn.FORMULATEXT(MIR_2018!#REF!),"0")))</f>
        <v>#REF!</v>
      </c>
      <c r="AO34" s="69" t="e">
        <f>+MIR_2018!#REF!</f>
        <v>#REF!</v>
      </c>
      <c r="AP34" s="69" t="e">
        <f>+MIR_2018!#REF!</f>
        <v>#REF!</v>
      </c>
      <c r="AQ34" s="69" t="e">
        <f>+MIR_2018!#REF!</f>
        <v>#REF!</v>
      </c>
      <c r="AR34" s="70" t="e">
        <f>+MIR_2018!#REF!</f>
        <v>#REF!</v>
      </c>
      <c r="AS34" s="69" t="e">
        <f>+MIR_2018!#REF!</f>
        <v>#REF!</v>
      </c>
      <c r="AT34" s="69" t="e">
        <f ca="1">+IF(AV34="No aplica","0",IF(MIR_2018!#REF!="Sin avance","Sin avance",IF(MIR_2018!#REF!&lt;&gt;"Sin avance",_xlfn.FORMULATEXT(MIR_2018!#REF!),"0")))</f>
        <v>#REF!</v>
      </c>
      <c r="AU34" s="69" t="e">
        <f>+MIR_2018!#REF!</f>
        <v>#REF!</v>
      </c>
      <c r="AV34" s="69" t="e">
        <f>+MIR_2018!#REF!</f>
        <v>#REF!</v>
      </c>
      <c r="AW34" s="69" t="e">
        <f>+MIR_2018!#REF!</f>
        <v>#REF!</v>
      </c>
      <c r="AX34" s="70" t="e">
        <f>+MIR_2018!#REF!</f>
        <v>#REF!</v>
      </c>
      <c r="AY34" s="69" t="e">
        <f>+MIR_2018!#REF!</f>
        <v>#REF!</v>
      </c>
      <c r="AZ34" s="72" t="e">
        <f ca="1">+IF(BB34="No aplica","-",IF(MIR_2018!#REF!="Sin avance","Sin avance",IF(MIR_2018!#REF!&lt;&gt;"Sin avance",_xlfn.FORMULATEXT(MIR_2018!#REF!),"-")))</f>
        <v>#REF!</v>
      </c>
      <c r="BA34" s="69" t="e">
        <f>+MIR_2018!#REF!</f>
        <v>#REF!</v>
      </c>
      <c r="BB34" s="69" t="e">
        <f>+MIR_2018!#REF!</f>
        <v>#REF!</v>
      </c>
      <c r="BC34" s="69" t="e">
        <f>+MIR_2018!#REF!</f>
        <v>#REF!</v>
      </c>
      <c r="BD34" s="70" t="e">
        <f>+MIR_2018!#REF!</f>
        <v>#REF!</v>
      </c>
    </row>
    <row r="35" spans="1:56" s="69" customFormat="1" x14ac:dyDescent="0.25">
      <c r="A35" s="67">
        <f>+VLOOKUP($D35,Catálogos!$A$14:$E$40,5,0)</f>
        <v>2</v>
      </c>
      <c r="B35" s="68" t="str">
        <f>+VLOOKUP($D35,Catálogos!$A$14:$E$40,3,0)</f>
        <v>Promover el pleno ejercicio de los derechos de acceso a la información pública y de protección de datos personales, así como la transparencia y apertura de las instituciones públicas.</v>
      </c>
      <c r="C35" s="68" t="str">
        <f>+VLOOKUP(D35,Catálogos!$A$14:$F$40,6,0)</f>
        <v>Presidencia</v>
      </c>
      <c r="D35" s="69" t="str">
        <f>+MID(MIR_2018!$D$6,1,3)</f>
        <v>170</v>
      </c>
      <c r="E35" s="68" t="str">
        <f>+MID(MIR_2018!$D$6,7,150)</f>
        <v>Dirección General de Comunicación Social y Difusión</v>
      </c>
      <c r="F35" s="69" t="e">
        <f>+MIR_2018!#REF!</f>
        <v>#REF!</v>
      </c>
      <c r="G35" s="69" t="e">
        <f>MIR_2018!#REF!</f>
        <v>#REF!</v>
      </c>
      <c r="H35" s="70" t="e">
        <f>+MIR_2018!#REF!</f>
        <v>#REF!</v>
      </c>
      <c r="I35" s="70" t="e">
        <f>+MIR_2018!#REF!</f>
        <v>#REF!</v>
      </c>
      <c r="J35" s="70" t="e">
        <f>+MIR_2018!#REF!</f>
        <v>#REF!</v>
      </c>
      <c r="K35" s="70" t="e">
        <f>+MIR_2018!#REF!</f>
        <v>#REF!</v>
      </c>
      <c r="L35" s="70" t="e">
        <f>+MIR_2018!#REF!</f>
        <v>#REF!</v>
      </c>
      <c r="M35" s="70" t="e">
        <f>+MIR_2018!#REF!</f>
        <v>#REF!</v>
      </c>
      <c r="N35" s="70" t="e">
        <f>+MIR_2018!#REF!</f>
        <v>#REF!</v>
      </c>
      <c r="O35" s="70" t="e">
        <f>+MIR_2018!#REF!</f>
        <v>#REF!</v>
      </c>
      <c r="P35" s="70" t="e">
        <f>+MIR_2018!#REF!</f>
        <v>#REF!</v>
      </c>
      <c r="Q35" s="70" t="e">
        <f>+MIR_2018!#REF!</f>
        <v>#REF!</v>
      </c>
      <c r="R35" s="70" t="e">
        <f>+MIR_2018!#REF!</f>
        <v>#REF!</v>
      </c>
      <c r="S35" s="70" t="e">
        <f>+MIR_2018!#REF!</f>
        <v>#REF!</v>
      </c>
      <c r="T35" s="70" t="e">
        <f>+MIR_2018!#REF!</f>
        <v>#REF!</v>
      </c>
      <c r="U35" s="71" t="e">
        <f>+MIR_2018!#REF!</f>
        <v>#REF!</v>
      </c>
      <c r="V35" s="71" t="e">
        <f>+MIR_2018!#REF!</f>
        <v>#REF!</v>
      </c>
      <c r="W35" s="69" t="e">
        <f>+MIR_2018!#REF!</f>
        <v>#REF!</v>
      </c>
      <c r="X35" s="67" t="e">
        <f>+MIR_2018!#REF!</f>
        <v>#REF!</v>
      </c>
      <c r="Y35" s="70" t="e">
        <f>+MIR_2018!#REF!</f>
        <v>#REF!</v>
      </c>
      <c r="Z35" s="69" t="e">
        <f>+MIR_2018!#REF!</f>
        <v>#REF!</v>
      </c>
      <c r="AA35" s="69" t="e">
        <f>+MIR_2018!#REF!</f>
        <v>#REF!</v>
      </c>
      <c r="AB35" s="69" t="e">
        <f ca="1">+IF(AD35="No aplica","-",IF(MIR_2018!#REF!="Sin avance","Sin avance",IF(MIR_2018!#REF!&lt;&gt;"Sin avance",_xlfn.FORMULATEXT(MIR_2018!#REF!),"0")))</f>
        <v>#REF!</v>
      </c>
      <c r="AC35" s="69" t="e">
        <f>+MIR_2018!#REF!</f>
        <v>#REF!</v>
      </c>
      <c r="AD35" s="69" t="e">
        <f>+MIR_2018!#REF!</f>
        <v>#REF!</v>
      </c>
      <c r="AE35" s="69" t="e">
        <f>+MIR_2018!#REF!</f>
        <v>#REF!</v>
      </c>
      <c r="AF35" s="70" t="e">
        <f>+MIR_2018!#REF!</f>
        <v>#REF!</v>
      </c>
      <c r="AG35" s="69" t="e">
        <f>+MIR_2018!#REF!</f>
        <v>#REF!</v>
      </c>
      <c r="AH35" s="69" t="e">
        <f ca="1">+IF(AJ35="No aplica","-",IF(MIR_2018!#REF!="Sin avance","Sin avance",IF(MIR_2018!#REF!&lt;&gt;"Sin avance",_xlfn.FORMULATEXT(MIR_2018!#REF!),"0")))</f>
        <v>#REF!</v>
      </c>
      <c r="AI35" s="69" t="e">
        <f>+MIR_2018!#REF!</f>
        <v>#REF!</v>
      </c>
      <c r="AJ35" s="69" t="e">
        <f>+MIR_2018!#REF!</f>
        <v>#REF!</v>
      </c>
      <c r="AK35" s="69" t="e">
        <f>+MIR_2018!#REF!</f>
        <v>#REF!</v>
      </c>
      <c r="AL35" s="70" t="e">
        <f>+MIR_2018!#REF!</f>
        <v>#REF!</v>
      </c>
      <c r="AM35" s="69" t="e">
        <f>+MIR_2018!#REF!</f>
        <v>#REF!</v>
      </c>
      <c r="AN35" s="69" t="e">
        <f ca="1">+IF(AP35="No aplica","0",IF(MIR_2018!#REF!="Sin avance","Sin avance",IF(MIR_2018!#REF!&lt;&gt;"Sin avance",_xlfn.FORMULATEXT(MIR_2018!#REF!),"0")))</f>
        <v>#REF!</v>
      </c>
      <c r="AO35" s="69" t="e">
        <f>+MIR_2018!#REF!</f>
        <v>#REF!</v>
      </c>
      <c r="AP35" s="69" t="e">
        <f>+MIR_2018!#REF!</f>
        <v>#REF!</v>
      </c>
      <c r="AQ35" s="69" t="e">
        <f>+MIR_2018!#REF!</f>
        <v>#REF!</v>
      </c>
      <c r="AR35" s="70" t="e">
        <f>+MIR_2018!#REF!</f>
        <v>#REF!</v>
      </c>
      <c r="AS35" s="69" t="e">
        <f>+MIR_2018!#REF!</f>
        <v>#REF!</v>
      </c>
      <c r="AT35" s="69" t="e">
        <f ca="1">+IF(AV35="No aplica","0",IF(MIR_2018!#REF!="Sin avance","Sin avance",IF(MIR_2018!#REF!&lt;&gt;"Sin avance",_xlfn.FORMULATEXT(MIR_2018!#REF!),"0")))</f>
        <v>#REF!</v>
      </c>
      <c r="AU35" s="69" t="e">
        <f>+MIR_2018!#REF!</f>
        <v>#REF!</v>
      </c>
      <c r="AV35" s="69" t="e">
        <f>+MIR_2018!#REF!</f>
        <v>#REF!</v>
      </c>
      <c r="AW35" s="69" t="e">
        <f>+MIR_2018!#REF!</f>
        <v>#REF!</v>
      </c>
      <c r="AX35" s="70" t="e">
        <f>+MIR_2018!#REF!</f>
        <v>#REF!</v>
      </c>
      <c r="AY35" s="69" t="e">
        <f>+MIR_2018!#REF!</f>
        <v>#REF!</v>
      </c>
      <c r="AZ35" s="72" t="e">
        <f ca="1">+IF(BB35="No aplica","-",IF(MIR_2018!#REF!="Sin avance","Sin avance",IF(MIR_2018!#REF!&lt;&gt;"Sin avance",_xlfn.FORMULATEXT(MIR_2018!#REF!),"-")))</f>
        <v>#REF!</v>
      </c>
      <c r="BA35" s="69" t="e">
        <f>+MIR_2018!#REF!</f>
        <v>#REF!</v>
      </c>
      <c r="BB35" s="69" t="e">
        <f>+MIR_2018!#REF!</f>
        <v>#REF!</v>
      </c>
      <c r="BC35" s="69" t="e">
        <f>+MIR_2018!#REF!</f>
        <v>#REF!</v>
      </c>
      <c r="BD35" s="70" t="e">
        <f>+MIR_2018!#REF!</f>
        <v>#REF!</v>
      </c>
    </row>
    <row r="36" spans="1:56" s="69" customFormat="1" x14ac:dyDescent="0.25">
      <c r="A36" s="67">
        <f>+VLOOKUP($D36,Catálogos!$A$14:$E$40,5,0)</f>
        <v>2</v>
      </c>
      <c r="B36" s="68" t="str">
        <f>+VLOOKUP($D36,Catálogos!$A$14:$E$40,3,0)</f>
        <v>Promover el pleno ejercicio de los derechos de acceso a la información pública y de protección de datos personales, así como la transparencia y apertura de las instituciones públicas.</v>
      </c>
      <c r="C36" s="68" t="str">
        <f>+VLOOKUP(D36,Catálogos!$A$14:$F$40,6,0)</f>
        <v>Presidencia</v>
      </c>
      <c r="D36" s="69" t="str">
        <f>+MID(MIR_2018!$D$6,1,3)</f>
        <v>170</v>
      </c>
      <c r="E36" s="68" t="str">
        <f>+MID(MIR_2018!$D$6,7,150)</f>
        <v>Dirección General de Comunicación Social y Difusión</v>
      </c>
      <c r="F36" s="69" t="e">
        <f>+MIR_2018!#REF!</f>
        <v>#REF!</v>
      </c>
      <c r="G36" s="69" t="e">
        <f>MIR_2018!#REF!</f>
        <v>#REF!</v>
      </c>
      <c r="H36" s="70" t="e">
        <f>+MIR_2018!#REF!</f>
        <v>#REF!</v>
      </c>
      <c r="I36" s="70" t="e">
        <f>+MIR_2018!#REF!</f>
        <v>#REF!</v>
      </c>
      <c r="J36" s="70" t="e">
        <f>+MIR_2018!#REF!</f>
        <v>#REF!</v>
      </c>
      <c r="K36" s="70" t="e">
        <f>+MIR_2018!#REF!</f>
        <v>#REF!</v>
      </c>
      <c r="L36" s="70" t="e">
        <f>+MIR_2018!#REF!</f>
        <v>#REF!</v>
      </c>
      <c r="M36" s="70" t="e">
        <f>+MIR_2018!#REF!</f>
        <v>#REF!</v>
      </c>
      <c r="N36" s="70" t="e">
        <f>+MIR_2018!#REF!</f>
        <v>#REF!</v>
      </c>
      <c r="O36" s="70" t="e">
        <f>+MIR_2018!#REF!</f>
        <v>#REF!</v>
      </c>
      <c r="P36" s="70" t="e">
        <f>+MIR_2018!#REF!</f>
        <v>#REF!</v>
      </c>
      <c r="Q36" s="70" t="e">
        <f>+MIR_2018!#REF!</f>
        <v>#REF!</v>
      </c>
      <c r="R36" s="70" t="e">
        <f>+MIR_2018!#REF!</f>
        <v>#REF!</v>
      </c>
      <c r="S36" s="70" t="e">
        <f>+MIR_2018!#REF!</f>
        <v>#REF!</v>
      </c>
      <c r="T36" s="70" t="e">
        <f>+MIR_2018!#REF!</f>
        <v>#REF!</v>
      </c>
      <c r="U36" s="71" t="e">
        <f>+MIR_2018!#REF!</f>
        <v>#REF!</v>
      </c>
      <c r="V36" s="71" t="e">
        <f>+MIR_2018!#REF!</f>
        <v>#REF!</v>
      </c>
      <c r="W36" s="69" t="e">
        <f>+MIR_2018!#REF!</f>
        <v>#REF!</v>
      </c>
      <c r="X36" s="67" t="e">
        <f>+MIR_2018!#REF!</f>
        <v>#REF!</v>
      </c>
      <c r="Y36" s="70" t="e">
        <f>+MIR_2018!#REF!</f>
        <v>#REF!</v>
      </c>
      <c r="Z36" s="69" t="e">
        <f>+MIR_2018!#REF!</f>
        <v>#REF!</v>
      </c>
      <c r="AA36" s="69" t="e">
        <f>+MIR_2018!#REF!</f>
        <v>#REF!</v>
      </c>
      <c r="AB36" s="69" t="e">
        <f ca="1">+IF(AD36="No aplica","-",IF(MIR_2018!#REF!="Sin avance","Sin avance",IF(MIR_2018!#REF!&lt;&gt;"Sin avance",_xlfn.FORMULATEXT(MIR_2018!#REF!),"0")))</f>
        <v>#REF!</v>
      </c>
      <c r="AC36" s="69" t="e">
        <f>+MIR_2018!#REF!</f>
        <v>#REF!</v>
      </c>
      <c r="AD36" s="69" t="e">
        <f>+MIR_2018!#REF!</f>
        <v>#REF!</v>
      </c>
      <c r="AE36" s="69" t="e">
        <f>+MIR_2018!#REF!</f>
        <v>#REF!</v>
      </c>
      <c r="AF36" s="70" t="e">
        <f>+MIR_2018!#REF!</f>
        <v>#REF!</v>
      </c>
      <c r="AG36" s="69" t="e">
        <f>+MIR_2018!#REF!</f>
        <v>#REF!</v>
      </c>
      <c r="AH36" s="69" t="e">
        <f ca="1">+IF(AJ36="No aplica","-",IF(MIR_2018!#REF!="Sin avance","Sin avance",IF(MIR_2018!#REF!&lt;&gt;"Sin avance",_xlfn.FORMULATEXT(MIR_2018!#REF!),"0")))</f>
        <v>#REF!</v>
      </c>
      <c r="AI36" s="69" t="e">
        <f>+MIR_2018!#REF!</f>
        <v>#REF!</v>
      </c>
      <c r="AJ36" s="69" t="e">
        <f>+MIR_2018!#REF!</f>
        <v>#REF!</v>
      </c>
      <c r="AK36" s="69" t="e">
        <f>+MIR_2018!#REF!</f>
        <v>#REF!</v>
      </c>
      <c r="AL36" s="70" t="e">
        <f>+MIR_2018!#REF!</f>
        <v>#REF!</v>
      </c>
      <c r="AM36" s="69" t="e">
        <f>+MIR_2018!#REF!</f>
        <v>#REF!</v>
      </c>
      <c r="AN36" s="69" t="e">
        <f ca="1">+IF(AP36="No aplica","0",IF(MIR_2018!#REF!="Sin avance","Sin avance",IF(MIR_2018!#REF!&lt;&gt;"Sin avance",_xlfn.FORMULATEXT(MIR_2018!#REF!),"0")))</f>
        <v>#REF!</v>
      </c>
      <c r="AO36" s="69" t="e">
        <f>+MIR_2018!#REF!</f>
        <v>#REF!</v>
      </c>
      <c r="AP36" s="69" t="e">
        <f>+MIR_2018!#REF!</f>
        <v>#REF!</v>
      </c>
      <c r="AQ36" s="69" t="e">
        <f>+MIR_2018!#REF!</f>
        <v>#REF!</v>
      </c>
      <c r="AR36" s="70" t="e">
        <f>+MIR_2018!#REF!</f>
        <v>#REF!</v>
      </c>
      <c r="AS36" s="69" t="e">
        <f>+MIR_2018!#REF!</f>
        <v>#REF!</v>
      </c>
      <c r="AT36" s="69" t="e">
        <f ca="1">+IF(AV36="No aplica","0",IF(MIR_2018!#REF!="Sin avance","Sin avance",IF(MIR_2018!#REF!&lt;&gt;"Sin avance",_xlfn.FORMULATEXT(MIR_2018!#REF!),"0")))</f>
        <v>#REF!</v>
      </c>
      <c r="AU36" s="69" t="e">
        <f>+MIR_2018!#REF!</f>
        <v>#REF!</v>
      </c>
      <c r="AV36" s="69" t="e">
        <f>+MIR_2018!#REF!</f>
        <v>#REF!</v>
      </c>
      <c r="AW36" s="69" t="e">
        <f>+MIR_2018!#REF!</f>
        <v>#REF!</v>
      </c>
      <c r="AX36" s="70" t="e">
        <f>+MIR_2018!#REF!</f>
        <v>#REF!</v>
      </c>
      <c r="AY36" s="69" t="e">
        <f>+MIR_2018!#REF!</f>
        <v>#REF!</v>
      </c>
      <c r="AZ36" s="72" t="e">
        <f ca="1">+IF(BB36="No aplica","-",IF(MIR_2018!#REF!="Sin avance","Sin avance",IF(MIR_2018!#REF!&lt;&gt;"Sin avance",_xlfn.FORMULATEXT(MIR_2018!#REF!),"-")))</f>
        <v>#REF!</v>
      </c>
      <c r="BA36" s="69" t="e">
        <f>+MIR_2018!#REF!</f>
        <v>#REF!</v>
      </c>
      <c r="BB36" s="69" t="e">
        <f>+MIR_2018!#REF!</f>
        <v>#REF!</v>
      </c>
      <c r="BC36" s="69" t="e">
        <f>+MIR_2018!#REF!</f>
        <v>#REF!</v>
      </c>
      <c r="BD36" s="70" t="e">
        <f>+MIR_2018!#REF!</f>
        <v>#REF!</v>
      </c>
    </row>
    <row r="37" spans="1:56" s="69" customFormat="1" x14ac:dyDescent="0.25">
      <c r="A37" s="67">
        <f>+VLOOKUP($D37,Catálogos!$A$14:$E$40,5,0)</f>
        <v>2</v>
      </c>
      <c r="B37" s="68" t="str">
        <f>+VLOOKUP($D37,Catálogos!$A$14:$E$40,3,0)</f>
        <v>Promover el pleno ejercicio de los derechos de acceso a la información pública y de protección de datos personales, así como la transparencia y apertura de las instituciones públicas.</v>
      </c>
      <c r="C37" s="68" t="str">
        <f>+VLOOKUP(D37,Catálogos!$A$14:$F$40,6,0)</f>
        <v>Presidencia</v>
      </c>
      <c r="D37" s="69" t="str">
        <f>+MID(MIR_2018!$D$6,1,3)</f>
        <v>170</v>
      </c>
      <c r="E37" s="68" t="str">
        <f>+MID(MIR_2018!$D$6,7,150)</f>
        <v>Dirección General de Comunicación Social y Difusión</v>
      </c>
      <c r="F37" s="69" t="e">
        <f>+MIR_2018!#REF!</f>
        <v>#REF!</v>
      </c>
      <c r="G37" s="69" t="e">
        <f>MIR_2018!#REF!</f>
        <v>#REF!</v>
      </c>
      <c r="H37" s="70" t="e">
        <f>+MIR_2018!#REF!</f>
        <v>#REF!</v>
      </c>
      <c r="I37" s="70" t="e">
        <f>+MIR_2018!#REF!</f>
        <v>#REF!</v>
      </c>
      <c r="J37" s="70" t="e">
        <f>+MIR_2018!#REF!</f>
        <v>#REF!</v>
      </c>
      <c r="K37" s="70" t="e">
        <f>+MIR_2018!#REF!</f>
        <v>#REF!</v>
      </c>
      <c r="L37" s="70" t="e">
        <f>+MIR_2018!#REF!</f>
        <v>#REF!</v>
      </c>
      <c r="M37" s="70" t="e">
        <f>+MIR_2018!#REF!</f>
        <v>#REF!</v>
      </c>
      <c r="N37" s="70" t="e">
        <f>+MIR_2018!#REF!</f>
        <v>#REF!</v>
      </c>
      <c r="O37" s="70" t="e">
        <f>+MIR_2018!#REF!</f>
        <v>#REF!</v>
      </c>
      <c r="P37" s="70" t="e">
        <f>+MIR_2018!#REF!</f>
        <v>#REF!</v>
      </c>
      <c r="Q37" s="70" t="e">
        <f>+MIR_2018!#REF!</f>
        <v>#REF!</v>
      </c>
      <c r="R37" s="70" t="e">
        <f>+MIR_2018!#REF!</f>
        <v>#REF!</v>
      </c>
      <c r="S37" s="70" t="e">
        <f>+MIR_2018!#REF!</f>
        <v>#REF!</v>
      </c>
      <c r="T37" s="70" t="e">
        <f>+MIR_2018!#REF!</f>
        <v>#REF!</v>
      </c>
      <c r="U37" s="71" t="e">
        <f>+MIR_2018!#REF!</f>
        <v>#REF!</v>
      </c>
      <c r="V37" s="71" t="e">
        <f>+MIR_2018!#REF!</f>
        <v>#REF!</v>
      </c>
      <c r="W37" s="69" t="e">
        <f>+MIR_2018!#REF!</f>
        <v>#REF!</v>
      </c>
      <c r="X37" s="67" t="e">
        <f>+MIR_2018!#REF!</f>
        <v>#REF!</v>
      </c>
      <c r="Y37" s="70" t="e">
        <f>+MIR_2018!#REF!</f>
        <v>#REF!</v>
      </c>
      <c r="Z37" s="69" t="e">
        <f>+MIR_2018!#REF!</f>
        <v>#REF!</v>
      </c>
      <c r="AA37" s="69" t="e">
        <f>+MIR_2018!#REF!</f>
        <v>#REF!</v>
      </c>
      <c r="AB37" s="69" t="e">
        <f ca="1">+IF(AD37="No aplica","-",IF(MIR_2018!#REF!="Sin avance","Sin avance",IF(MIR_2018!#REF!&lt;&gt;"Sin avance",_xlfn.FORMULATEXT(MIR_2018!#REF!),"0")))</f>
        <v>#REF!</v>
      </c>
      <c r="AC37" s="69" t="e">
        <f>+MIR_2018!#REF!</f>
        <v>#REF!</v>
      </c>
      <c r="AD37" s="69" t="e">
        <f>+MIR_2018!#REF!</f>
        <v>#REF!</v>
      </c>
      <c r="AE37" s="69" t="e">
        <f>+MIR_2018!#REF!</f>
        <v>#REF!</v>
      </c>
      <c r="AF37" s="70" t="e">
        <f>+MIR_2018!#REF!</f>
        <v>#REF!</v>
      </c>
      <c r="AG37" s="69" t="e">
        <f>+MIR_2018!#REF!</f>
        <v>#REF!</v>
      </c>
      <c r="AH37" s="69" t="e">
        <f ca="1">+IF(AJ37="No aplica","-",IF(MIR_2018!#REF!="Sin avance","Sin avance",IF(MIR_2018!#REF!&lt;&gt;"Sin avance",_xlfn.FORMULATEXT(MIR_2018!#REF!),"0")))</f>
        <v>#REF!</v>
      </c>
      <c r="AI37" s="69" t="e">
        <f>+MIR_2018!#REF!</f>
        <v>#REF!</v>
      </c>
      <c r="AJ37" s="69" t="e">
        <f>+MIR_2018!#REF!</f>
        <v>#REF!</v>
      </c>
      <c r="AK37" s="69" t="e">
        <f>+MIR_2018!#REF!</f>
        <v>#REF!</v>
      </c>
      <c r="AL37" s="70" t="e">
        <f>+MIR_2018!#REF!</f>
        <v>#REF!</v>
      </c>
      <c r="AM37" s="69" t="e">
        <f>+MIR_2018!#REF!</f>
        <v>#REF!</v>
      </c>
      <c r="AN37" s="69" t="e">
        <f ca="1">+IF(AP37="No aplica","0",IF(MIR_2018!#REF!="Sin avance","Sin avance",IF(MIR_2018!#REF!&lt;&gt;"Sin avance",_xlfn.FORMULATEXT(MIR_2018!#REF!),"0")))</f>
        <v>#REF!</v>
      </c>
      <c r="AO37" s="69" t="e">
        <f>+MIR_2018!#REF!</f>
        <v>#REF!</v>
      </c>
      <c r="AP37" s="69" t="e">
        <f>+MIR_2018!#REF!</f>
        <v>#REF!</v>
      </c>
      <c r="AQ37" s="69" t="e">
        <f>+MIR_2018!#REF!</f>
        <v>#REF!</v>
      </c>
      <c r="AR37" s="70" t="e">
        <f>+MIR_2018!#REF!</f>
        <v>#REF!</v>
      </c>
      <c r="AS37" s="69" t="e">
        <f>+MIR_2018!#REF!</f>
        <v>#REF!</v>
      </c>
      <c r="AT37" s="69" t="e">
        <f ca="1">+IF(AV37="No aplica","0",IF(MIR_2018!#REF!="Sin avance","Sin avance",IF(MIR_2018!#REF!&lt;&gt;"Sin avance",_xlfn.FORMULATEXT(MIR_2018!#REF!),"0")))</f>
        <v>#REF!</v>
      </c>
      <c r="AU37" s="69" t="e">
        <f>+MIR_2018!#REF!</f>
        <v>#REF!</v>
      </c>
      <c r="AV37" s="69" t="e">
        <f>+MIR_2018!#REF!</f>
        <v>#REF!</v>
      </c>
      <c r="AW37" s="69" t="e">
        <f>+MIR_2018!#REF!</f>
        <v>#REF!</v>
      </c>
      <c r="AX37" s="70" t="e">
        <f>+MIR_2018!#REF!</f>
        <v>#REF!</v>
      </c>
      <c r="AY37" s="69" t="e">
        <f>+MIR_2018!#REF!</f>
        <v>#REF!</v>
      </c>
      <c r="AZ37" s="72" t="e">
        <f ca="1">+IF(BB37="No aplica","-",IF(MIR_2018!#REF!="Sin avance","Sin avance",IF(MIR_2018!#REF!&lt;&gt;"Sin avance",_xlfn.FORMULATEXT(MIR_2018!#REF!),"-")))</f>
        <v>#REF!</v>
      </c>
      <c r="BA37" s="69" t="e">
        <f>+MIR_2018!#REF!</f>
        <v>#REF!</v>
      </c>
      <c r="BB37" s="69" t="e">
        <f>+MIR_2018!#REF!</f>
        <v>#REF!</v>
      </c>
      <c r="BC37" s="69" t="e">
        <f>+MIR_2018!#REF!</f>
        <v>#REF!</v>
      </c>
      <c r="BD37" s="70" t="e">
        <f>+MIR_2018!#REF!</f>
        <v>#REF!</v>
      </c>
    </row>
    <row r="38" spans="1:56" s="69" customFormat="1" x14ac:dyDescent="0.25">
      <c r="A38" s="67">
        <f>+VLOOKUP($D38,Catálogos!$A$14:$E$40,5,0)</f>
        <v>2</v>
      </c>
      <c r="B38" s="68" t="str">
        <f>+VLOOKUP($D38,Catálogos!$A$14:$E$40,3,0)</f>
        <v>Promover el pleno ejercicio de los derechos de acceso a la información pública y de protección de datos personales, así como la transparencia y apertura de las instituciones públicas.</v>
      </c>
      <c r="C38" s="68" t="str">
        <f>+VLOOKUP(D38,Catálogos!$A$14:$F$40,6,0)</f>
        <v>Presidencia</v>
      </c>
      <c r="D38" s="69" t="str">
        <f>+MID(MIR_2018!$D$6,1,3)</f>
        <v>170</v>
      </c>
      <c r="E38" s="68" t="str">
        <f>+MID(MIR_2018!$D$6,7,150)</f>
        <v>Dirección General de Comunicación Social y Difusión</v>
      </c>
      <c r="F38" s="69" t="e">
        <f>+MIR_2018!#REF!</f>
        <v>#REF!</v>
      </c>
      <c r="G38" s="69" t="e">
        <f>MIR_2018!#REF!</f>
        <v>#REF!</v>
      </c>
      <c r="H38" s="70" t="e">
        <f>+MIR_2018!#REF!</f>
        <v>#REF!</v>
      </c>
      <c r="I38" s="70" t="e">
        <f>+MIR_2018!#REF!</f>
        <v>#REF!</v>
      </c>
      <c r="J38" s="70" t="e">
        <f>+MIR_2018!#REF!</f>
        <v>#REF!</v>
      </c>
      <c r="K38" s="70" t="e">
        <f>+MIR_2018!#REF!</f>
        <v>#REF!</v>
      </c>
      <c r="L38" s="70" t="e">
        <f>+MIR_2018!#REF!</f>
        <v>#REF!</v>
      </c>
      <c r="M38" s="70" t="e">
        <f>+MIR_2018!#REF!</f>
        <v>#REF!</v>
      </c>
      <c r="N38" s="70" t="e">
        <f>+MIR_2018!#REF!</f>
        <v>#REF!</v>
      </c>
      <c r="O38" s="70" t="e">
        <f>+MIR_2018!#REF!</f>
        <v>#REF!</v>
      </c>
      <c r="P38" s="70" t="e">
        <f>+MIR_2018!#REF!</f>
        <v>#REF!</v>
      </c>
      <c r="Q38" s="70" t="e">
        <f>+MIR_2018!#REF!</f>
        <v>#REF!</v>
      </c>
      <c r="R38" s="70" t="e">
        <f>+MIR_2018!#REF!</f>
        <v>#REF!</v>
      </c>
      <c r="S38" s="70" t="e">
        <f>+MIR_2018!#REF!</f>
        <v>#REF!</v>
      </c>
      <c r="T38" s="70" t="e">
        <f>+MIR_2018!#REF!</f>
        <v>#REF!</v>
      </c>
      <c r="U38" s="71" t="e">
        <f>+MIR_2018!#REF!</f>
        <v>#REF!</v>
      </c>
      <c r="V38" s="71" t="e">
        <f>+MIR_2018!#REF!</f>
        <v>#REF!</v>
      </c>
      <c r="W38" s="69" t="e">
        <f>+MIR_2018!#REF!</f>
        <v>#REF!</v>
      </c>
      <c r="X38" s="67" t="e">
        <f>+MIR_2018!#REF!</f>
        <v>#REF!</v>
      </c>
      <c r="Y38" s="70" t="e">
        <f>+MIR_2018!#REF!</f>
        <v>#REF!</v>
      </c>
      <c r="Z38" s="69" t="e">
        <f>+MIR_2018!#REF!</f>
        <v>#REF!</v>
      </c>
      <c r="AA38" s="69" t="e">
        <f>+MIR_2018!#REF!</f>
        <v>#REF!</v>
      </c>
      <c r="AB38" s="69" t="e">
        <f ca="1">+IF(AD38="No aplica","-",IF(MIR_2018!#REF!="Sin avance","Sin avance",IF(MIR_2018!#REF!&lt;&gt;"Sin avance",_xlfn.FORMULATEXT(MIR_2018!#REF!),"0")))</f>
        <v>#REF!</v>
      </c>
      <c r="AC38" s="69" t="e">
        <f>+MIR_2018!#REF!</f>
        <v>#REF!</v>
      </c>
      <c r="AD38" s="69" t="e">
        <f>+MIR_2018!#REF!</f>
        <v>#REF!</v>
      </c>
      <c r="AE38" s="69" t="e">
        <f>+MIR_2018!#REF!</f>
        <v>#REF!</v>
      </c>
      <c r="AF38" s="70" t="e">
        <f>+MIR_2018!#REF!</f>
        <v>#REF!</v>
      </c>
      <c r="AG38" s="69" t="e">
        <f>+MIR_2018!#REF!</f>
        <v>#REF!</v>
      </c>
      <c r="AH38" s="69" t="e">
        <f ca="1">+IF(AJ38="No aplica","-",IF(MIR_2018!#REF!="Sin avance","Sin avance",IF(MIR_2018!#REF!&lt;&gt;"Sin avance",_xlfn.FORMULATEXT(MIR_2018!#REF!),"0")))</f>
        <v>#REF!</v>
      </c>
      <c r="AI38" s="69" t="e">
        <f>+MIR_2018!#REF!</f>
        <v>#REF!</v>
      </c>
      <c r="AJ38" s="69" t="e">
        <f>+MIR_2018!#REF!</f>
        <v>#REF!</v>
      </c>
      <c r="AK38" s="69" t="e">
        <f>+MIR_2018!#REF!</f>
        <v>#REF!</v>
      </c>
      <c r="AL38" s="70" t="e">
        <f>+MIR_2018!#REF!</f>
        <v>#REF!</v>
      </c>
      <c r="AM38" s="69" t="e">
        <f>+MIR_2018!#REF!</f>
        <v>#REF!</v>
      </c>
      <c r="AN38" s="69" t="e">
        <f ca="1">+IF(AP38="No aplica","0",IF(MIR_2018!#REF!="Sin avance","Sin avance",IF(MIR_2018!#REF!&lt;&gt;"Sin avance",_xlfn.FORMULATEXT(MIR_2018!#REF!),"0")))</f>
        <v>#REF!</v>
      </c>
      <c r="AO38" s="69" t="e">
        <f>+MIR_2018!#REF!</f>
        <v>#REF!</v>
      </c>
      <c r="AP38" s="69" t="e">
        <f>+MIR_2018!#REF!</f>
        <v>#REF!</v>
      </c>
      <c r="AQ38" s="69" t="e">
        <f>+MIR_2018!#REF!</f>
        <v>#REF!</v>
      </c>
      <c r="AR38" s="70" t="e">
        <f>+MIR_2018!#REF!</f>
        <v>#REF!</v>
      </c>
      <c r="AS38" s="69" t="e">
        <f>+MIR_2018!#REF!</f>
        <v>#REF!</v>
      </c>
      <c r="AT38" s="69" t="e">
        <f ca="1">+IF(AV38="No aplica","0",IF(MIR_2018!#REF!="Sin avance","Sin avance",IF(MIR_2018!#REF!&lt;&gt;"Sin avance",_xlfn.FORMULATEXT(MIR_2018!#REF!),"0")))</f>
        <v>#REF!</v>
      </c>
      <c r="AU38" s="69" t="e">
        <f>+MIR_2018!#REF!</f>
        <v>#REF!</v>
      </c>
      <c r="AV38" s="69" t="e">
        <f>+MIR_2018!#REF!</f>
        <v>#REF!</v>
      </c>
      <c r="AW38" s="69" t="e">
        <f>+MIR_2018!#REF!</f>
        <v>#REF!</v>
      </c>
      <c r="AX38" s="70" t="e">
        <f>+MIR_2018!#REF!</f>
        <v>#REF!</v>
      </c>
      <c r="AY38" s="69" t="e">
        <f>+MIR_2018!#REF!</f>
        <v>#REF!</v>
      </c>
      <c r="AZ38" s="72" t="e">
        <f ca="1">+IF(BB38="No aplica","-",IF(MIR_2018!#REF!="Sin avance","Sin avance",IF(MIR_2018!#REF!&lt;&gt;"Sin avance",_xlfn.FORMULATEXT(MIR_2018!#REF!),"-")))</f>
        <v>#REF!</v>
      </c>
      <c r="BA38" s="69" t="e">
        <f>+MIR_2018!#REF!</f>
        <v>#REF!</v>
      </c>
      <c r="BB38" s="69" t="e">
        <f>+MIR_2018!#REF!</f>
        <v>#REF!</v>
      </c>
      <c r="BC38" s="69" t="e">
        <f>+MIR_2018!#REF!</f>
        <v>#REF!</v>
      </c>
      <c r="BD38" s="70" t="e">
        <f>+MIR_2018!#REF!</f>
        <v>#REF!</v>
      </c>
    </row>
    <row r="39" spans="1:56" s="69" customFormat="1" x14ac:dyDescent="0.25">
      <c r="A39" s="67">
        <f>+VLOOKUP($D39,Catálogos!$A$14:$E$40,5,0)</f>
        <v>2</v>
      </c>
      <c r="B39" s="68" t="str">
        <f>+VLOOKUP($D39,Catálogos!$A$14:$E$40,3,0)</f>
        <v>Promover el pleno ejercicio de los derechos de acceso a la información pública y de protección de datos personales, así como la transparencia y apertura de las instituciones públicas.</v>
      </c>
      <c r="C39" s="68" t="str">
        <f>+VLOOKUP(D39,Catálogos!$A$14:$F$40,6,0)</f>
        <v>Presidencia</v>
      </c>
      <c r="D39" s="69" t="str">
        <f>+MID(MIR_2018!$D$6,1,3)</f>
        <v>170</v>
      </c>
      <c r="E39" s="68" t="str">
        <f>+MID(MIR_2018!$D$6,7,150)</f>
        <v>Dirección General de Comunicación Social y Difusión</v>
      </c>
      <c r="F39" s="69" t="e">
        <f>+MIR_2018!#REF!</f>
        <v>#REF!</v>
      </c>
      <c r="G39" s="69" t="e">
        <f>MIR_2018!#REF!</f>
        <v>#REF!</v>
      </c>
      <c r="H39" s="70" t="e">
        <f>+MIR_2018!#REF!</f>
        <v>#REF!</v>
      </c>
      <c r="I39" s="70" t="e">
        <f>+MIR_2018!#REF!</f>
        <v>#REF!</v>
      </c>
      <c r="J39" s="70" t="e">
        <f>+MIR_2018!#REF!</f>
        <v>#REF!</v>
      </c>
      <c r="K39" s="70" t="e">
        <f>+MIR_2018!#REF!</f>
        <v>#REF!</v>
      </c>
      <c r="L39" s="70" t="e">
        <f>+MIR_2018!#REF!</f>
        <v>#REF!</v>
      </c>
      <c r="M39" s="70" t="e">
        <f>+MIR_2018!#REF!</f>
        <v>#REF!</v>
      </c>
      <c r="N39" s="70" t="e">
        <f>+MIR_2018!#REF!</f>
        <v>#REF!</v>
      </c>
      <c r="O39" s="70" t="e">
        <f>+MIR_2018!#REF!</f>
        <v>#REF!</v>
      </c>
      <c r="P39" s="70" t="e">
        <f>+MIR_2018!#REF!</f>
        <v>#REF!</v>
      </c>
      <c r="Q39" s="70" t="e">
        <f>+MIR_2018!#REF!</f>
        <v>#REF!</v>
      </c>
      <c r="R39" s="70" t="e">
        <f>+MIR_2018!#REF!</f>
        <v>#REF!</v>
      </c>
      <c r="S39" s="70" t="e">
        <f>+MIR_2018!#REF!</f>
        <v>#REF!</v>
      </c>
      <c r="T39" s="70" t="e">
        <f>+MIR_2018!#REF!</f>
        <v>#REF!</v>
      </c>
      <c r="U39" s="71" t="e">
        <f>+MIR_2018!#REF!</f>
        <v>#REF!</v>
      </c>
      <c r="V39" s="71" t="e">
        <f>+MIR_2018!#REF!</f>
        <v>#REF!</v>
      </c>
      <c r="W39" s="69" t="e">
        <f>+MIR_2018!#REF!</f>
        <v>#REF!</v>
      </c>
      <c r="X39" s="67" t="e">
        <f>+MIR_2018!#REF!</f>
        <v>#REF!</v>
      </c>
      <c r="Y39" s="70" t="e">
        <f>+MIR_2018!#REF!</f>
        <v>#REF!</v>
      </c>
      <c r="Z39" s="69" t="e">
        <f>+MIR_2018!#REF!</f>
        <v>#REF!</v>
      </c>
      <c r="AA39" s="69" t="e">
        <f>+MIR_2018!#REF!</f>
        <v>#REF!</v>
      </c>
      <c r="AB39" s="69" t="e">
        <f ca="1">+IF(AD39="No aplica","-",IF(MIR_2018!#REF!="Sin avance","Sin avance",IF(MIR_2018!#REF!&lt;&gt;"Sin avance",_xlfn.FORMULATEXT(MIR_2018!#REF!),"0")))</f>
        <v>#REF!</v>
      </c>
      <c r="AC39" s="69" t="e">
        <f>+MIR_2018!#REF!</f>
        <v>#REF!</v>
      </c>
      <c r="AD39" s="69" t="e">
        <f>+MIR_2018!#REF!</f>
        <v>#REF!</v>
      </c>
      <c r="AE39" s="69" t="e">
        <f>+MIR_2018!#REF!</f>
        <v>#REF!</v>
      </c>
      <c r="AF39" s="70" t="e">
        <f>+MIR_2018!#REF!</f>
        <v>#REF!</v>
      </c>
      <c r="AG39" s="69" t="e">
        <f>+MIR_2018!#REF!</f>
        <v>#REF!</v>
      </c>
      <c r="AH39" s="69" t="e">
        <f ca="1">+IF(AJ39="No aplica","-",IF(MIR_2018!#REF!="Sin avance","Sin avance",IF(MIR_2018!#REF!&lt;&gt;"Sin avance",_xlfn.FORMULATEXT(MIR_2018!#REF!),"0")))</f>
        <v>#REF!</v>
      </c>
      <c r="AI39" s="69" t="e">
        <f>+MIR_2018!#REF!</f>
        <v>#REF!</v>
      </c>
      <c r="AJ39" s="69" t="e">
        <f>+MIR_2018!#REF!</f>
        <v>#REF!</v>
      </c>
      <c r="AK39" s="69" t="e">
        <f>+MIR_2018!#REF!</f>
        <v>#REF!</v>
      </c>
      <c r="AL39" s="70" t="e">
        <f>+MIR_2018!#REF!</f>
        <v>#REF!</v>
      </c>
      <c r="AM39" s="69" t="e">
        <f>+MIR_2018!#REF!</f>
        <v>#REF!</v>
      </c>
      <c r="AN39" s="69" t="e">
        <f ca="1">+IF(AP39="No aplica","0",IF(MIR_2018!#REF!="Sin avance","Sin avance",IF(MIR_2018!#REF!&lt;&gt;"Sin avance",_xlfn.FORMULATEXT(MIR_2018!#REF!),"0")))</f>
        <v>#REF!</v>
      </c>
      <c r="AO39" s="69" t="e">
        <f>+MIR_2018!#REF!</f>
        <v>#REF!</v>
      </c>
      <c r="AP39" s="69" t="e">
        <f>+MIR_2018!#REF!</f>
        <v>#REF!</v>
      </c>
      <c r="AQ39" s="69" t="e">
        <f>+MIR_2018!#REF!</f>
        <v>#REF!</v>
      </c>
      <c r="AR39" s="70" t="e">
        <f>+MIR_2018!#REF!</f>
        <v>#REF!</v>
      </c>
      <c r="AS39" s="69" t="e">
        <f>+MIR_2018!#REF!</f>
        <v>#REF!</v>
      </c>
      <c r="AT39" s="69" t="e">
        <f ca="1">+IF(AV39="No aplica","0",IF(MIR_2018!#REF!="Sin avance","Sin avance",IF(MIR_2018!#REF!&lt;&gt;"Sin avance",_xlfn.FORMULATEXT(MIR_2018!#REF!),"0")))</f>
        <v>#REF!</v>
      </c>
      <c r="AU39" s="69" t="e">
        <f>+MIR_2018!#REF!</f>
        <v>#REF!</v>
      </c>
      <c r="AV39" s="69" t="e">
        <f>+MIR_2018!#REF!</f>
        <v>#REF!</v>
      </c>
      <c r="AW39" s="69" t="e">
        <f>+MIR_2018!#REF!</f>
        <v>#REF!</v>
      </c>
      <c r="AX39" s="70" t="e">
        <f>+MIR_2018!#REF!</f>
        <v>#REF!</v>
      </c>
      <c r="AY39" s="69" t="e">
        <f>+MIR_2018!#REF!</f>
        <v>#REF!</v>
      </c>
      <c r="AZ39" s="72" t="e">
        <f ca="1">+IF(BB39="No aplica","-",IF(MIR_2018!#REF!="Sin avance","Sin avance",IF(MIR_2018!#REF!&lt;&gt;"Sin avance",_xlfn.FORMULATEXT(MIR_2018!#REF!),"-")))</f>
        <v>#REF!</v>
      </c>
      <c r="BA39" s="69" t="e">
        <f>+MIR_2018!#REF!</f>
        <v>#REF!</v>
      </c>
      <c r="BB39" s="69" t="e">
        <f>+MIR_2018!#REF!</f>
        <v>#REF!</v>
      </c>
      <c r="BC39" s="69" t="e">
        <f>+MIR_2018!#REF!</f>
        <v>#REF!</v>
      </c>
      <c r="BD39" s="70" t="e">
        <f>+MIR_2018!#REF!</f>
        <v>#REF!</v>
      </c>
    </row>
    <row r="40" spans="1:56" s="69" customFormat="1" x14ac:dyDescent="0.25">
      <c r="A40" s="67">
        <f>+VLOOKUP($D40,Catálogos!$A$14:$E$40,5,0)</f>
        <v>2</v>
      </c>
      <c r="B40" s="68" t="str">
        <f>+VLOOKUP($D40,Catálogos!$A$14:$E$40,3,0)</f>
        <v>Promover el pleno ejercicio de los derechos de acceso a la información pública y de protección de datos personales, así como la transparencia y apertura de las instituciones públicas.</v>
      </c>
      <c r="C40" s="68" t="str">
        <f>+VLOOKUP(D40,Catálogos!$A$14:$F$40,6,0)</f>
        <v>Presidencia</v>
      </c>
      <c r="D40" s="69" t="str">
        <f>+MID(MIR_2018!$D$6,1,3)</f>
        <v>170</v>
      </c>
      <c r="E40" s="68" t="str">
        <f>+MID(MIR_2018!$D$6,7,150)</f>
        <v>Dirección General de Comunicación Social y Difusión</v>
      </c>
      <c r="F40" s="69" t="e">
        <f>+MIR_2018!#REF!</f>
        <v>#REF!</v>
      </c>
      <c r="G40" s="69" t="e">
        <f>MIR_2018!#REF!</f>
        <v>#REF!</v>
      </c>
      <c r="H40" s="70" t="e">
        <f>+MIR_2018!#REF!</f>
        <v>#REF!</v>
      </c>
      <c r="I40" s="70" t="e">
        <f>+MIR_2018!#REF!</f>
        <v>#REF!</v>
      </c>
      <c r="J40" s="70" t="e">
        <f>+MIR_2018!#REF!</f>
        <v>#REF!</v>
      </c>
      <c r="K40" s="70" t="e">
        <f>+MIR_2018!#REF!</f>
        <v>#REF!</v>
      </c>
      <c r="L40" s="70" t="e">
        <f>+MIR_2018!#REF!</f>
        <v>#REF!</v>
      </c>
      <c r="M40" s="70" t="e">
        <f>+MIR_2018!#REF!</f>
        <v>#REF!</v>
      </c>
      <c r="N40" s="70" t="e">
        <f>+MIR_2018!#REF!</f>
        <v>#REF!</v>
      </c>
      <c r="O40" s="70" t="e">
        <f>+MIR_2018!#REF!</f>
        <v>#REF!</v>
      </c>
      <c r="P40" s="70" t="e">
        <f>+MIR_2018!#REF!</f>
        <v>#REF!</v>
      </c>
      <c r="Q40" s="70" t="e">
        <f>+MIR_2018!#REF!</f>
        <v>#REF!</v>
      </c>
      <c r="R40" s="70" t="e">
        <f>+MIR_2018!#REF!</f>
        <v>#REF!</v>
      </c>
      <c r="S40" s="70" t="e">
        <f>+MIR_2018!#REF!</f>
        <v>#REF!</v>
      </c>
      <c r="T40" s="70" t="e">
        <f>+MIR_2018!#REF!</f>
        <v>#REF!</v>
      </c>
      <c r="U40" s="71" t="e">
        <f>+MIR_2018!#REF!</f>
        <v>#REF!</v>
      </c>
      <c r="V40" s="71" t="e">
        <f>+MIR_2018!#REF!</f>
        <v>#REF!</v>
      </c>
      <c r="W40" s="69" t="e">
        <f>+MIR_2018!#REF!</f>
        <v>#REF!</v>
      </c>
      <c r="X40" s="67" t="e">
        <f>+MIR_2018!#REF!</f>
        <v>#REF!</v>
      </c>
      <c r="Y40" s="70" t="e">
        <f>+MIR_2018!#REF!</f>
        <v>#REF!</v>
      </c>
      <c r="Z40" s="69" t="e">
        <f>+MIR_2018!#REF!</f>
        <v>#REF!</v>
      </c>
      <c r="AA40" s="69" t="e">
        <f>+MIR_2018!#REF!</f>
        <v>#REF!</v>
      </c>
      <c r="AB40" s="69" t="e">
        <f ca="1">+IF(AD40="No aplica","-",IF(MIR_2018!#REF!="Sin avance","Sin avance",IF(MIR_2018!#REF!&lt;&gt;"Sin avance",_xlfn.FORMULATEXT(MIR_2018!#REF!),"0")))</f>
        <v>#REF!</v>
      </c>
      <c r="AC40" s="69" t="e">
        <f>+MIR_2018!#REF!</f>
        <v>#REF!</v>
      </c>
      <c r="AD40" s="69" t="e">
        <f>+MIR_2018!#REF!</f>
        <v>#REF!</v>
      </c>
      <c r="AE40" s="69" t="e">
        <f>+MIR_2018!#REF!</f>
        <v>#REF!</v>
      </c>
      <c r="AF40" s="70" t="e">
        <f>+MIR_2018!#REF!</f>
        <v>#REF!</v>
      </c>
      <c r="AG40" s="69" t="e">
        <f>+MIR_2018!#REF!</f>
        <v>#REF!</v>
      </c>
      <c r="AH40" s="69" t="e">
        <f ca="1">+IF(AJ40="No aplica","-",IF(MIR_2018!#REF!="Sin avance","Sin avance",IF(MIR_2018!#REF!&lt;&gt;"Sin avance",_xlfn.FORMULATEXT(MIR_2018!#REF!),"0")))</f>
        <v>#REF!</v>
      </c>
      <c r="AI40" s="69" t="e">
        <f>+MIR_2018!#REF!</f>
        <v>#REF!</v>
      </c>
      <c r="AJ40" s="69" t="e">
        <f>+MIR_2018!#REF!</f>
        <v>#REF!</v>
      </c>
      <c r="AK40" s="69" t="e">
        <f>+MIR_2018!#REF!</f>
        <v>#REF!</v>
      </c>
      <c r="AL40" s="70" t="e">
        <f>+MIR_2018!#REF!</f>
        <v>#REF!</v>
      </c>
      <c r="AM40" s="69" t="e">
        <f>+MIR_2018!#REF!</f>
        <v>#REF!</v>
      </c>
      <c r="AN40" s="69" t="e">
        <f ca="1">+IF(AP40="No aplica","0",IF(MIR_2018!#REF!="Sin avance","Sin avance",IF(MIR_2018!#REF!&lt;&gt;"Sin avance",_xlfn.FORMULATEXT(MIR_2018!#REF!),"0")))</f>
        <v>#REF!</v>
      </c>
      <c r="AO40" s="69" t="e">
        <f>+MIR_2018!#REF!</f>
        <v>#REF!</v>
      </c>
      <c r="AP40" s="69" t="e">
        <f>+MIR_2018!#REF!</f>
        <v>#REF!</v>
      </c>
      <c r="AQ40" s="69" t="e">
        <f>+MIR_2018!#REF!</f>
        <v>#REF!</v>
      </c>
      <c r="AR40" s="70" t="e">
        <f>+MIR_2018!#REF!</f>
        <v>#REF!</v>
      </c>
      <c r="AS40" s="69" t="e">
        <f>+MIR_2018!#REF!</f>
        <v>#REF!</v>
      </c>
      <c r="AT40" s="69" t="e">
        <f ca="1">+IF(AV40="No aplica","0",IF(MIR_2018!#REF!="Sin avance","Sin avance",IF(MIR_2018!#REF!&lt;&gt;"Sin avance",_xlfn.FORMULATEXT(MIR_2018!#REF!),"0")))</f>
        <v>#REF!</v>
      </c>
      <c r="AU40" s="69" t="e">
        <f>+MIR_2018!#REF!</f>
        <v>#REF!</v>
      </c>
      <c r="AV40" s="69" t="e">
        <f>+MIR_2018!#REF!</f>
        <v>#REF!</v>
      </c>
      <c r="AW40" s="69" t="e">
        <f>+MIR_2018!#REF!</f>
        <v>#REF!</v>
      </c>
      <c r="AX40" s="70" t="e">
        <f>+MIR_2018!#REF!</f>
        <v>#REF!</v>
      </c>
      <c r="AY40" s="69" t="e">
        <f>+MIR_2018!#REF!</f>
        <v>#REF!</v>
      </c>
      <c r="AZ40" s="72" t="e">
        <f ca="1">+IF(BB40="No aplica","-",IF(MIR_2018!#REF!="Sin avance","Sin avance",IF(MIR_2018!#REF!&lt;&gt;"Sin avance",_xlfn.FORMULATEXT(MIR_2018!#REF!),"-")))</f>
        <v>#REF!</v>
      </c>
      <c r="BA40" s="69" t="e">
        <f>+MIR_2018!#REF!</f>
        <v>#REF!</v>
      </c>
      <c r="BB40" s="69" t="e">
        <f>+MIR_2018!#REF!</f>
        <v>#REF!</v>
      </c>
      <c r="BC40" s="69" t="e">
        <f>+MIR_2018!#REF!</f>
        <v>#REF!</v>
      </c>
      <c r="BD40" s="70" t="e">
        <f>+MIR_2018!#REF!</f>
        <v>#REF!</v>
      </c>
    </row>
    <row r="41" spans="1:56" s="69" customFormat="1" x14ac:dyDescent="0.25">
      <c r="A41" s="67">
        <f>+VLOOKUP($D41,Catálogos!$A$14:$E$40,5,0)</f>
        <v>2</v>
      </c>
      <c r="B41" s="68" t="str">
        <f>+VLOOKUP($D41,Catálogos!$A$14:$E$40,3,0)</f>
        <v>Promover el pleno ejercicio de los derechos de acceso a la información pública y de protección de datos personales, así como la transparencia y apertura de las instituciones públicas.</v>
      </c>
      <c r="C41" s="68" t="str">
        <f>+VLOOKUP(D41,Catálogos!$A$14:$F$40,6,0)</f>
        <v>Presidencia</v>
      </c>
      <c r="D41" s="69" t="str">
        <f>+MID(MIR_2018!$D$6,1,3)</f>
        <v>170</v>
      </c>
      <c r="E41" s="68" t="str">
        <f>+MID(MIR_2018!$D$6,7,150)</f>
        <v>Dirección General de Comunicación Social y Difusión</v>
      </c>
      <c r="F41" s="69" t="e">
        <f>+MIR_2018!#REF!</f>
        <v>#REF!</v>
      </c>
      <c r="G41" s="69" t="e">
        <f>MIR_2018!#REF!</f>
        <v>#REF!</v>
      </c>
      <c r="H41" s="70" t="e">
        <f>+MIR_2018!#REF!</f>
        <v>#REF!</v>
      </c>
      <c r="I41" s="70" t="e">
        <f>+MIR_2018!#REF!</f>
        <v>#REF!</v>
      </c>
      <c r="J41" s="70" t="e">
        <f>+MIR_2018!#REF!</f>
        <v>#REF!</v>
      </c>
      <c r="K41" s="70" t="e">
        <f>+MIR_2018!#REF!</f>
        <v>#REF!</v>
      </c>
      <c r="L41" s="70" t="e">
        <f>+MIR_2018!#REF!</f>
        <v>#REF!</v>
      </c>
      <c r="M41" s="70" t="e">
        <f>+MIR_2018!#REF!</f>
        <v>#REF!</v>
      </c>
      <c r="N41" s="70" t="e">
        <f>+MIR_2018!#REF!</f>
        <v>#REF!</v>
      </c>
      <c r="O41" s="70" t="e">
        <f>+MIR_2018!#REF!</f>
        <v>#REF!</v>
      </c>
      <c r="P41" s="70" t="e">
        <f>+MIR_2018!#REF!</f>
        <v>#REF!</v>
      </c>
      <c r="Q41" s="70" t="e">
        <f>+MIR_2018!#REF!</f>
        <v>#REF!</v>
      </c>
      <c r="R41" s="70" t="e">
        <f>+MIR_2018!#REF!</f>
        <v>#REF!</v>
      </c>
      <c r="S41" s="70" t="e">
        <f>+MIR_2018!#REF!</f>
        <v>#REF!</v>
      </c>
      <c r="T41" s="70" t="e">
        <f>+MIR_2018!#REF!</f>
        <v>#REF!</v>
      </c>
      <c r="U41" s="71" t="e">
        <f>+MIR_2018!#REF!</f>
        <v>#REF!</v>
      </c>
      <c r="V41" s="71" t="e">
        <f>+MIR_2018!#REF!</f>
        <v>#REF!</v>
      </c>
      <c r="W41" s="69" t="e">
        <f>+MIR_2018!#REF!</f>
        <v>#REF!</v>
      </c>
      <c r="X41" s="67" t="e">
        <f>+MIR_2018!#REF!</f>
        <v>#REF!</v>
      </c>
      <c r="Y41" s="70" t="e">
        <f>+MIR_2018!#REF!</f>
        <v>#REF!</v>
      </c>
      <c r="Z41" s="69" t="e">
        <f>+MIR_2018!#REF!</f>
        <v>#REF!</v>
      </c>
      <c r="AA41" s="69" t="e">
        <f>+MIR_2018!#REF!</f>
        <v>#REF!</v>
      </c>
      <c r="AB41" s="69" t="e">
        <f ca="1">+IF(AD41="No aplica","-",IF(MIR_2018!#REF!="Sin avance","Sin avance",IF(MIR_2018!#REF!&lt;&gt;"Sin avance",_xlfn.FORMULATEXT(MIR_2018!#REF!),"0")))</f>
        <v>#REF!</v>
      </c>
      <c r="AC41" s="69" t="e">
        <f>+MIR_2018!#REF!</f>
        <v>#REF!</v>
      </c>
      <c r="AD41" s="69" t="e">
        <f>+MIR_2018!#REF!</f>
        <v>#REF!</v>
      </c>
      <c r="AE41" s="69" t="e">
        <f>+MIR_2018!#REF!</f>
        <v>#REF!</v>
      </c>
      <c r="AF41" s="70" t="e">
        <f>+MIR_2018!#REF!</f>
        <v>#REF!</v>
      </c>
      <c r="AG41" s="69" t="e">
        <f>+MIR_2018!#REF!</f>
        <v>#REF!</v>
      </c>
      <c r="AH41" s="69" t="e">
        <f ca="1">+IF(AJ41="No aplica","-",IF(MIR_2018!#REF!="Sin avance","Sin avance",IF(MIR_2018!#REF!&lt;&gt;"Sin avance",_xlfn.FORMULATEXT(MIR_2018!#REF!),"0")))</f>
        <v>#REF!</v>
      </c>
      <c r="AI41" s="69" t="e">
        <f>+MIR_2018!#REF!</f>
        <v>#REF!</v>
      </c>
      <c r="AJ41" s="69" t="e">
        <f>+MIR_2018!#REF!</f>
        <v>#REF!</v>
      </c>
      <c r="AK41" s="69" t="e">
        <f>+MIR_2018!#REF!</f>
        <v>#REF!</v>
      </c>
      <c r="AL41" s="70" t="e">
        <f>+MIR_2018!#REF!</f>
        <v>#REF!</v>
      </c>
      <c r="AM41" s="69" t="e">
        <f>+MIR_2018!#REF!</f>
        <v>#REF!</v>
      </c>
      <c r="AN41" s="69" t="e">
        <f ca="1">+IF(AP41="No aplica","0",IF(MIR_2018!#REF!="Sin avance","Sin avance",IF(MIR_2018!#REF!&lt;&gt;"Sin avance",_xlfn.FORMULATEXT(MIR_2018!#REF!),"0")))</f>
        <v>#REF!</v>
      </c>
      <c r="AO41" s="69" t="e">
        <f>+MIR_2018!#REF!</f>
        <v>#REF!</v>
      </c>
      <c r="AP41" s="69" t="e">
        <f>+MIR_2018!#REF!</f>
        <v>#REF!</v>
      </c>
      <c r="AQ41" s="69" t="e">
        <f>+MIR_2018!#REF!</f>
        <v>#REF!</v>
      </c>
      <c r="AR41" s="70" t="e">
        <f>+MIR_2018!#REF!</f>
        <v>#REF!</v>
      </c>
      <c r="AS41" s="69" t="e">
        <f>+MIR_2018!#REF!</f>
        <v>#REF!</v>
      </c>
      <c r="AT41" s="69" t="e">
        <f ca="1">+IF(AV41="No aplica","0",IF(MIR_2018!#REF!="Sin avance","Sin avance",IF(MIR_2018!#REF!&lt;&gt;"Sin avance",_xlfn.FORMULATEXT(MIR_2018!#REF!),"0")))</f>
        <v>#REF!</v>
      </c>
      <c r="AU41" s="69" t="e">
        <f>+MIR_2018!#REF!</f>
        <v>#REF!</v>
      </c>
      <c r="AV41" s="69" t="e">
        <f>+MIR_2018!#REF!</f>
        <v>#REF!</v>
      </c>
      <c r="AW41" s="69" t="e">
        <f>+MIR_2018!#REF!</f>
        <v>#REF!</v>
      </c>
      <c r="AX41" s="70" t="e">
        <f>+MIR_2018!#REF!</f>
        <v>#REF!</v>
      </c>
      <c r="AY41" s="69" t="e">
        <f>+MIR_2018!#REF!</f>
        <v>#REF!</v>
      </c>
      <c r="AZ41" s="72" t="e">
        <f ca="1">+IF(BB41="No aplica","-",IF(MIR_2018!#REF!="Sin avance","Sin avance",IF(MIR_2018!#REF!&lt;&gt;"Sin avance",_xlfn.FORMULATEXT(MIR_2018!#REF!),"-")))</f>
        <v>#REF!</v>
      </c>
      <c r="BA41" s="69" t="e">
        <f>+MIR_2018!#REF!</f>
        <v>#REF!</v>
      </c>
      <c r="BB41" s="69" t="e">
        <f>+MIR_2018!#REF!</f>
        <v>#REF!</v>
      </c>
      <c r="BC41" s="69" t="e">
        <f>+MIR_2018!#REF!</f>
        <v>#REF!</v>
      </c>
      <c r="BD41" s="70" t="e">
        <f>+MIR_2018!#REF!</f>
        <v>#REF!</v>
      </c>
    </row>
    <row r="42" spans="1:56" s="69" customFormat="1" x14ac:dyDescent="0.25">
      <c r="A42" s="67">
        <f>+VLOOKUP($D42,Catálogos!$A$14:$E$40,5,0)</f>
        <v>2</v>
      </c>
      <c r="B42" s="68" t="str">
        <f>+VLOOKUP($D42,Catálogos!$A$14:$E$40,3,0)</f>
        <v>Promover el pleno ejercicio de los derechos de acceso a la información pública y de protección de datos personales, así como la transparencia y apertura de las instituciones públicas.</v>
      </c>
      <c r="C42" s="68" t="str">
        <f>+VLOOKUP(D42,Catálogos!$A$14:$F$40,6,0)</f>
        <v>Presidencia</v>
      </c>
      <c r="D42" s="69" t="str">
        <f>+MID(MIR_2018!$D$6,1,3)</f>
        <v>170</v>
      </c>
      <c r="E42" s="68" t="str">
        <f>+MID(MIR_2018!$D$6,7,150)</f>
        <v>Dirección General de Comunicación Social y Difusión</v>
      </c>
      <c r="F42" s="69" t="e">
        <f>+MIR_2018!#REF!</f>
        <v>#REF!</v>
      </c>
      <c r="G42" s="69" t="e">
        <f>MIR_2018!#REF!</f>
        <v>#REF!</v>
      </c>
      <c r="H42" s="70" t="e">
        <f>+MIR_2018!#REF!</f>
        <v>#REF!</v>
      </c>
      <c r="I42" s="70" t="e">
        <f>+MIR_2018!#REF!</f>
        <v>#REF!</v>
      </c>
      <c r="J42" s="70" t="e">
        <f>+MIR_2018!#REF!</f>
        <v>#REF!</v>
      </c>
      <c r="K42" s="70" t="e">
        <f>+MIR_2018!#REF!</f>
        <v>#REF!</v>
      </c>
      <c r="L42" s="70" t="e">
        <f>+MIR_2018!#REF!</f>
        <v>#REF!</v>
      </c>
      <c r="M42" s="70" t="e">
        <f>+MIR_2018!#REF!</f>
        <v>#REF!</v>
      </c>
      <c r="N42" s="70" t="e">
        <f>+MIR_2018!#REF!</f>
        <v>#REF!</v>
      </c>
      <c r="O42" s="70" t="e">
        <f>+MIR_2018!#REF!</f>
        <v>#REF!</v>
      </c>
      <c r="P42" s="70" t="e">
        <f>+MIR_2018!#REF!</f>
        <v>#REF!</v>
      </c>
      <c r="Q42" s="70" t="e">
        <f>+MIR_2018!#REF!</f>
        <v>#REF!</v>
      </c>
      <c r="R42" s="70" t="e">
        <f>+MIR_2018!#REF!</f>
        <v>#REF!</v>
      </c>
      <c r="S42" s="70" t="e">
        <f>+MIR_2018!#REF!</f>
        <v>#REF!</v>
      </c>
      <c r="T42" s="70" t="e">
        <f>+MIR_2018!#REF!</f>
        <v>#REF!</v>
      </c>
      <c r="U42" s="71" t="e">
        <f>+MIR_2018!#REF!</f>
        <v>#REF!</v>
      </c>
      <c r="V42" s="71" t="e">
        <f>+MIR_2018!#REF!</f>
        <v>#REF!</v>
      </c>
      <c r="W42" s="69" t="e">
        <f>+MIR_2018!#REF!</f>
        <v>#REF!</v>
      </c>
      <c r="X42" s="67" t="e">
        <f>+MIR_2018!#REF!</f>
        <v>#REF!</v>
      </c>
      <c r="Y42" s="70" t="e">
        <f>+MIR_2018!#REF!</f>
        <v>#REF!</v>
      </c>
      <c r="Z42" s="69" t="e">
        <f>+MIR_2018!#REF!</f>
        <v>#REF!</v>
      </c>
      <c r="AA42" s="69" t="e">
        <f>+MIR_2018!#REF!</f>
        <v>#REF!</v>
      </c>
      <c r="AB42" s="69" t="e">
        <f ca="1">+IF(AD42="No aplica","-",IF(MIR_2018!#REF!="Sin avance","Sin avance",IF(MIR_2018!#REF!&lt;&gt;"Sin avance",_xlfn.FORMULATEXT(MIR_2018!#REF!),"0")))</f>
        <v>#REF!</v>
      </c>
      <c r="AC42" s="69" t="e">
        <f>+MIR_2018!#REF!</f>
        <v>#REF!</v>
      </c>
      <c r="AD42" s="69" t="e">
        <f>+MIR_2018!#REF!</f>
        <v>#REF!</v>
      </c>
      <c r="AE42" s="69" t="e">
        <f>+MIR_2018!#REF!</f>
        <v>#REF!</v>
      </c>
      <c r="AF42" s="70" t="e">
        <f>+MIR_2018!#REF!</f>
        <v>#REF!</v>
      </c>
      <c r="AG42" s="69" t="e">
        <f>+MIR_2018!#REF!</f>
        <v>#REF!</v>
      </c>
      <c r="AH42" s="69" t="e">
        <f ca="1">+IF(AJ42="No aplica","-",IF(MIR_2018!#REF!="Sin avance","Sin avance",IF(MIR_2018!#REF!&lt;&gt;"Sin avance",_xlfn.FORMULATEXT(MIR_2018!#REF!),"0")))</f>
        <v>#REF!</v>
      </c>
      <c r="AI42" s="69" t="e">
        <f>+MIR_2018!#REF!</f>
        <v>#REF!</v>
      </c>
      <c r="AJ42" s="69" t="e">
        <f>+MIR_2018!#REF!</f>
        <v>#REF!</v>
      </c>
      <c r="AK42" s="69" t="e">
        <f>+MIR_2018!#REF!</f>
        <v>#REF!</v>
      </c>
      <c r="AL42" s="70" t="e">
        <f>+MIR_2018!#REF!</f>
        <v>#REF!</v>
      </c>
      <c r="AM42" s="69" t="e">
        <f>+MIR_2018!#REF!</f>
        <v>#REF!</v>
      </c>
      <c r="AN42" s="69" t="e">
        <f ca="1">+IF(AP42="No aplica","0",IF(MIR_2018!#REF!="Sin avance","Sin avance",IF(MIR_2018!#REF!&lt;&gt;"Sin avance",_xlfn.FORMULATEXT(MIR_2018!#REF!),"0")))</f>
        <v>#REF!</v>
      </c>
      <c r="AO42" s="69" t="e">
        <f>+MIR_2018!#REF!</f>
        <v>#REF!</v>
      </c>
      <c r="AP42" s="69" t="e">
        <f>+MIR_2018!#REF!</f>
        <v>#REF!</v>
      </c>
      <c r="AQ42" s="69" t="e">
        <f>+MIR_2018!#REF!</f>
        <v>#REF!</v>
      </c>
      <c r="AR42" s="70" t="e">
        <f>+MIR_2018!#REF!</f>
        <v>#REF!</v>
      </c>
      <c r="AS42" s="69" t="e">
        <f>+MIR_2018!#REF!</f>
        <v>#REF!</v>
      </c>
      <c r="AT42" s="69" t="e">
        <f ca="1">+IF(AV42="No aplica","0",IF(MIR_2018!#REF!="Sin avance","Sin avance",IF(MIR_2018!#REF!&lt;&gt;"Sin avance",_xlfn.FORMULATEXT(MIR_2018!#REF!),"0")))</f>
        <v>#REF!</v>
      </c>
      <c r="AU42" s="69" t="e">
        <f>+MIR_2018!#REF!</f>
        <v>#REF!</v>
      </c>
      <c r="AV42" s="69" t="e">
        <f>+MIR_2018!#REF!</f>
        <v>#REF!</v>
      </c>
      <c r="AW42" s="69" t="e">
        <f>+MIR_2018!#REF!</f>
        <v>#REF!</v>
      </c>
      <c r="AX42" s="70" t="e">
        <f>+MIR_2018!#REF!</f>
        <v>#REF!</v>
      </c>
      <c r="AY42" s="69" t="e">
        <f>+MIR_2018!#REF!</f>
        <v>#REF!</v>
      </c>
      <c r="AZ42" s="72" t="e">
        <f ca="1">+IF(BB42="No aplica","-",IF(MIR_2018!#REF!="Sin avance","Sin avance",IF(MIR_2018!#REF!&lt;&gt;"Sin avance",_xlfn.FORMULATEXT(MIR_2018!#REF!),"-")))</f>
        <v>#REF!</v>
      </c>
      <c r="BA42" s="69" t="e">
        <f>+MIR_2018!#REF!</f>
        <v>#REF!</v>
      </c>
      <c r="BB42" s="69" t="e">
        <f>+MIR_2018!#REF!</f>
        <v>#REF!</v>
      </c>
      <c r="BC42" s="69" t="e">
        <f>+MIR_2018!#REF!</f>
        <v>#REF!</v>
      </c>
      <c r="BD42" s="70" t="e">
        <f>+MIR_2018!#REF!</f>
        <v>#REF!</v>
      </c>
    </row>
    <row r="43" spans="1:56" s="69" customFormat="1" x14ac:dyDescent="0.25">
      <c r="A43" s="67">
        <f>+VLOOKUP($D43,Catálogos!$A$14:$E$40,5,0)</f>
        <v>2</v>
      </c>
      <c r="B43" s="68" t="str">
        <f>+VLOOKUP($D43,Catálogos!$A$14:$E$40,3,0)</f>
        <v>Promover el pleno ejercicio de los derechos de acceso a la información pública y de protección de datos personales, así como la transparencia y apertura de las instituciones públicas.</v>
      </c>
      <c r="C43" s="68" t="str">
        <f>+VLOOKUP(D43,Catálogos!$A$14:$F$40,6,0)</f>
        <v>Presidencia</v>
      </c>
      <c r="D43" s="69" t="str">
        <f>+MID(MIR_2018!$D$6,1,3)</f>
        <v>170</v>
      </c>
      <c r="E43" s="68" t="str">
        <f>+MID(MIR_2018!$D$6,7,150)</f>
        <v>Dirección General de Comunicación Social y Difusión</v>
      </c>
      <c r="F43" s="69" t="e">
        <f>+MIR_2018!#REF!</f>
        <v>#REF!</v>
      </c>
      <c r="G43" s="69" t="e">
        <f>MIR_2018!#REF!</f>
        <v>#REF!</v>
      </c>
      <c r="H43" s="70" t="e">
        <f>+MIR_2018!#REF!</f>
        <v>#REF!</v>
      </c>
      <c r="I43" s="70" t="e">
        <f>+MIR_2018!#REF!</f>
        <v>#REF!</v>
      </c>
      <c r="J43" s="70" t="e">
        <f>+MIR_2018!#REF!</f>
        <v>#REF!</v>
      </c>
      <c r="K43" s="70" t="e">
        <f>+MIR_2018!#REF!</f>
        <v>#REF!</v>
      </c>
      <c r="L43" s="70" t="e">
        <f>+MIR_2018!#REF!</f>
        <v>#REF!</v>
      </c>
      <c r="M43" s="70" t="e">
        <f>+MIR_2018!#REF!</f>
        <v>#REF!</v>
      </c>
      <c r="N43" s="70" t="e">
        <f>+MIR_2018!#REF!</f>
        <v>#REF!</v>
      </c>
      <c r="O43" s="70" t="e">
        <f>+MIR_2018!#REF!</f>
        <v>#REF!</v>
      </c>
      <c r="P43" s="70" t="e">
        <f>+MIR_2018!#REF!</f>
        <v>#REF!</v>
      </c>
      <c r="Q43" s="70" t="e">
        <f>+MIR_2018!#REF!</f>
        <v>#REF!</v>
      </c>
      <c r="R43" s="70" t="e">
        <f>+MIR_2018!#REF!</f>
        <v>#REF!</v>
      </c>
      <c r="S43" s="70" t="e">
        <f>+MIR_2018!#REF!</f>
        <v>#REF!</v>
      </c>
      <c r="T43" s="70" t="e">
        <f>+MIR_2018!#REF!</f>
        <v>#REF!</v>
      </c>
      <c r="U43" s="71" t="e">
        <f>+MIR_2018!#REF!</f>
        <v>#REF!</v>
      </c>
      <c r="V43" s="71" t="e">
        <f>+MIR_2018!#REF!</f>
        <v>#REF!</v>
      </c>
      <c r="W43" s="69" t="e">
        <f>+MIR_2018!#REF!</f>
        <v>#REF!</v>
      </c>
      <c r="X43" s="67" t="e">
        <f>+MIR_2018!#REF!</f>
        <v>#REF!</v>
      </c>
      <c r="Y43" s="70" t="e">
        <f>+MIR_2018!#REF!</f>
        <v>#REF!</v>
      </c>
      <c r="Z43" s="69" t="e">
        <f>+MIR_2018!#REF!</f>
        <v>#REF!</v>
      </c>
      <c r="AA43" s="69" t="e">
        <f>+MIR_2018!#REF!</f>
        <v>#REF!</v>
      </c>
      <c r="AB43" s="69" t="e">
        <f ca="1">+IF(AD43="No aplica","-",IF(MIR_2018!#REF!="Sin avance","Sin avance",IF(MIR_2018!#REF!&lt;&gt;"Sin avance",_xlfn.FORMULATEXT(MIR_2018!#REF!),"0")))</f>
        <v>#REF!</v>
      </c>
      <c r="AC43" s="69" t="e">
        <f>+MIR_2018!#REF!</f>
        <v>#REF!</v>
      </c>
      <c r="AD43" s="69" t="e">
        <f>+MIR_2018!#REF!</f>
        <v>#REF!</v>
      </c>
      <c r="AE43" s="69" t="e">
        <f>+MIR_2018!#REF!</f>
        <v>#REF!</v>
      </c>
      <c r="AF43" s="70" t="e">
        <f>+MIR_2018!#REF!</f>
        <v>#REF!</v>
      </c>
      <c r="AG43" s="69" t="e">
        <f>+MIR_2018!#REF!</f>
        <v>#REF!</v>
      </c>
      <c r="AH43" s="69" t="e">
        <f ca="1">+IF(AJ43="No aplica","-",IF(MIR_2018!#REF!="Sin avance","Sin avance",IF(MIR_2018!#REF!&lt;&gt;"Sin avance",_xlfn.FORMULATEXT(MIR_2018!#REF!),"0")))</f>
        <v>#REF!</v>
      </c>
      <c r="AI43" s="69" t="e">
        <f>+MIR_2018!#REF!</f>
        <v>#REF!</v>
      </c>
      <c r="AJ43" s="69" t="e">
        <f>+MIR_2018!#REF!</f>
        <v>#REF!</v>
      </c>
      <c r="AK43" s="69" t="e">
        <f>+MIR_2018!#REF!</f>
        <v>#REF!</v>
      </c>
      <c r="AL43" s="70" t="e">
        <f>+MIR_2018!#REF!</f>
        <v>#REF!</v>
      </c>
      <c r="AM43" s="69" t="e">
        <f>+MIR_2018!#REF!</f>
        <v>#REF!</v>
      </c>
      <c r="AN43" s="69" t="e">
        <f ca="1">+IF(AP43="No aplica","0",IF(MIR_2018!#REF!="Sin avance","Sin avance",IF(MIR_2018!#REF!&lt;&gt;"Sin avance",_xlfn.FORMULATEXT(MIR_2018!#REF!),"0")))</f>
        <v>#REF!</v>
      </c>
      <c r="AO43" s="69" t="e">
        <f>+MIR_2018!#REF!</f>
        <v>#REF!</v>
      </c>
      <c r="AP43" s="69" t="e">
        <f>+MIR_2018!#REF!</f>
        <v>#REF!</v>
      </c>
      <c r="AQ43" s="69" t="e">
        <f>+MIR_2018!#REF!</f>
        <v>#REF!</v>
      </c>
      <c r="AR43" s="70" t="e">
        <f>+MIR_2018!#REF!</f>
        <v>#REF!</v>
      </c>
      <c r="AS43" s="69" t="e">
        <f>+MIR_2018!#REF!</f>
        <v>#REF!</v>
      </c>
      <c r="AT43" s="69" t="e">
        <f ca="1">+IF(AV43="No aplica","0",IF(MIR_2018!#REF!="Sin avance","Sin avance",IF(MIR_2018!#REF!&lt;&gt;"Sin avance",_xlfn.FORMULATEXT(MIR_2018!#REF!),"0")))</f>
        <v>#REF!</v>
      </c>
      <c r="AU43" s="69" t="e">
        <f>+MIR_2018!#REF!</f>
        <v>#REF!</v>
      </c>
      <c r="AV43" s="69" t="e">
        <f>+MIR_2018!#REF!</f>
        <v>#REF!</v>
      </c>
      <c r="AW43" s="69" t="e">
        <f>+MIR_2018!#REF!</f>
        <v>#REF!</v>
      </c>
      <c r="AX43" s="70" t="e">
        <f>+MIR_2018!#REF!</f>
        <v>#REF!</v>
      </c>
      <c r="AY43" s="69" t="e">
        <f>+MIR_2018!#REF!</f>
        <v>#REF!</v>
      </c>
      <c r="AZ43" s="72" t="e">
        <f ca="1">+IF(BB43="No aplica","-",IF(MIR_2018!#REF!="Sin avance","Sin avance",IF(MIR_2018!#REF!&lt;&gt;"Sin avance",_xlfn.FORMULATEXT(MIR_2018!#REF!),"-")))</f>
        <v>#REF!</v>
      </c>
      <c r="BA43" s="69" t="e">
        <f>+MIR_2018!#REF!</f>
        <v>#REF!</v>
      </c>
      <c r="BB43" s="69" t="e">
        <f>+MIR_2018!#REF!</f>
        <v>#REF!</v>
      </c>
      <c r="BC43" s="69" t="e">
        <f>+MIR_2018!#REF!</f>
        <v>#REF!</v>
      </c>
      <c r="BD43" s="70" t="e">
        <f>+MIR_2018!#REF!</f>
        <v>#REF!</v>
      </c>
    </row>
    <row r="44" spans="1:56" s="69" customFormat="1" x14ac:dyDescent="0.25">
      <c r="A44" s="67">
        <f>+VLOOKUP($D44,Catálogos!$A$14:$E$40,5,0)</f>
        <v>2</v>
      </c>
      <c r="B44" s="68" t="str">
        <f>+VLOOKUP($D44,Catálogos!$A$14:$E$40,3,0)</f>
        <v>Promover el pleno ejercicio de los derechos de acceso a la información pública y de protección de datos personales, así como la transparencia y apertura de las instituciones públicas.</v>
      </c>
      <c r="C44" s="68" t="str">
        <f>+VLOOKUP(D44,Catálogos!$A$14:$F$40,6,0)</f>
        <v>Presidencia</v>
      </c>
      <c r="D44" s="69" t="str">
        <f>+MID(MIR_2018!$D$6,1,3)</f>
        <v>170</v>
      </c>
      <c r="E44" s="68" t="str">
        <f>+MID(MIR_2018!$D$6,7,150)</f>
        <v>Dirección General de Comunicación Social y Difusión</v>
      </c>
      <c r="F44" s="69" t="e">
        <f>+MIR_2018!#REF!</f>
        <v>#REF!</v>
      </c>
      <c r="G44" s="69" t="e">
        <f>MIR_2018!#REF!</f>
        <v>#REF!</v>
      </c>
      <c r="H44" s="70" t="e">
        <f>+MIR_2018!#REF!</f>
        <v>#REF!</v>
      </c>
      <c r="I44" s="70" t="e">
        <f>+MIR_2018!#REF!</f>
        <v>#REF!</v>
      </c>
      <c r="J44" s="70" t="e">
        <f>+MIR_2018!#REF!</f>
        <v>#REF!</v>
      </c>
      <c r="K44" s="70" t="e">
        <f>+MIR_2018!#REF!</f>
        <v>#REF!</v>
      </c>
      <c r="L44" s="70" t="e">
        <f>+MIR_2018!#REF!</f>
        <v>#REF!</v>
      </c>
      <c r="M44" s="70" t="e">
        <f>+MIR_2018!#REF!</f>
        <v>#REF!</v>
      </c>
      <c r="N44" s="70" t="e">
        <f>+MIR_2018!#REF!</f>
        <v>#REF!</v>
      </c>
      <c r="O44" s="70" t="e">
        <f>+MIR_2018!#REF!</f>
        <v>#REF!</v>
      </c>
      <c r="P44" s="70" t="e">
        <f>+MIR_2018!#REF!</f>
        <v>#REF!</v>
      </c>
      <c r="Q44" s="70" t="e">
        <f>+MIR_2018!#REF!</f>
        <v>#REF!</v>
      </c>
      <c r="R44" s="70" t="e">
        <f>+MIR_2018!#REF!</f>
        <v>#REF!</v>
      </c>
      <c r="S44" s="70" t="e">
        <f>+MIR_2018!#REF!</f>
        <v>#REF!</v>
      </c>
      <c r="T44" s="70" t="e">
        <f>+MIR_2018!#REF!</f>
        <v>#REF!</v>
      </c>
      <c r="U44" s="71" t="e">
        <f>+MIR_2018!#REF!</f>
        <v>#REF!</v>
      </c>
      <c r="V44" s="71" t="e">
        <f>+MIR_2018!#REF!</f>
        <v>#REF!</v>
      </c>
      <c r="W44" s="69" t="e">
        <f>+MIR_2018!#REF!</f>
        <v>#REF!</v>
      </c>
      <c r="X44" s="67" t="e">
        <f>+MIR_2018!#REF!</f>
        <v>#REF!</v>
      </c>
      <c r="Y44" s="70" t="e">
        <f>+MIR_2018!#REF!</f>
        <v>#REF!</v>
      </c>
      <c r="Z44" s="69" t="e">
        <f>+MIR_2018!#REF!</f>
        <v>#REF!</v>
      </c>
      <c r="AA44" s="69" t="e">
        <f>+MIR_2018!#REF!</f>
        <v>#REF!</v>
      </c>
      <c r="AB44" s="69" t="e">
        <f ca="1">+IF(AD44="No aplica","-",IF(MIR_2018!#REF!="Sin avance","Sin avance",IF(MIR_2018!#REF!&lt;&gt;"Sin avance",_xlfn.FORMULATEXT(MIR_2018!#REF!),"0")))</f>
        <v>#REF!</v>
      </c>
      <c r="AC44" s="69" t="e">
        <f>+MIR_2018!#REF!</f>
        <v>#REF!</v>
      </c>
      <c r="AD44" s="69" t="e">
        <f>+MIR_2018!#REF!</f>
        <v>#REF!</v>
      </c>
      <c r="AE44" s="69" t="e">
        <f>+MIR_2018!#REF!</f>
        <v>#REF!</v>
      </c>
      <c r="AF44" s="70" t="e">
        <f>+MIR_2018!#REF!</f>
        <v>#REF!</v>
      </c>
      <c r="AG44" s="69" t="e">
        <f>+MIR_2018!#REF!</f>
        <v>#REF!</v>
      </c>
      <c r="AH44" s="69" t="e">
        <f ca="1">+IF(AJ44="No aplica","-",IF(MIR_2018!#REF!="Sin avance","Sin avance",IF(MIR_2018!#REF!&lt;&gt;"Sin avance",_xlfn.FORMULATEXT(MIR_2018!#REF!),"0")))</f>
        <v>#REF!</v>
      </c>
      <c r="AI44" s="69" t="e">
        <f>+MIR_2018!#REF!</f>
        <v>#REF!</v>
      </c>
      <c r="AJ44" s="69" t="e">
        <f>+MIR_2018!#REF!</f>
        <v>#REF!</v>
      </c>
      <c r="AK44" s="69" t="e">
        <f>+MIR_2018!#REF!</f>
        <v>#REF!</v>
      </c>
      <c r="AL44" s="70" t="e">
        <f>+MIR_2018!#REF!</f>
        <v>#REF!</v>
      </c>
      <c r="AM44" s="69" t="e">
        <f>+MIR_2018!#REF!</f>
        <v>#REF!</v>
      </c>
      <c r="AN44" s="69" t="e">
        <f ca="1">+IF(AP44="No aplica","0",IF(MIR_2018!#REF!="Sin avance","Sin avance",IF(MIR_2018!#REF!&lt;&gt;"Sin avance",_xlfn.FORMULATEXT(MIR_2018!#REF!),"0")))</f>
        <v>#REF!</v>
      </c>
      <c r="AO44" s="69" t="e">
        <f>+MIR_2018!#REF!</f>
        <v>#REF!</v>
      </c>
      <c r="AP44" s="69" t="e">
        <f>+MIR_2018!#REF!</f>
        <v>#REF!</v>
      </c>
      <c r="AQ44" s="69" t="e">
        <f>+MIR_2018!#REF!</f>
        <v>#REF!</v>
      </c>
      <c r="AR44" s="70" t="e">
        <f>+MIR_2018!#REF!</f>
        <v>#REF!</v>
      </c>
      <c r="AS44" s="69" t="e">
        <f>+MIR_2018!#REF!</f>
        <v>#REF!</v>
      </c>
      <c r="AT44" s="69" t="e">
        <f ca="1">+IF(AV44="No aplica","0",IF(MIR_2018!#REF!="Sin avance","Sin avance",IF(MIR_2018!#REF!&lt;&gt;"Sin avance",_xlfn.FORMULATEXT(MIR_2018!#REF!),"0")))</f>
        <v>#REF!</v>
      </c>
      <c r="AU44" s="69" t="e">
        <f>+MIR_2018!#REF!</f>
        <v>#REF!</v>
      </c>
      <c r="AV44" s="69" t="e">
        <f>+MIR_2018!#REF!</f>
        <v>#REF!</v>
      </c>
      <c r="AW44" s="69" t="e">
        <f>+MIR_2018!#REF!</f>
        <v>#REF!</v>
      </c>
      <c r="AX44" s="70" t="e">
        <f>+MIR_2018!#REF!</f>
        <v>#REF!</v>
      </c>
      <c r="AY44" s="69" t="e">
        <f>+MIR_2018!#REF!</f>
        <v>#REF!</v>
      </c>
      <c r="AZ44" s="72" t="e">
        <f ca="1">+IF(BB44="No aplica","-",IF(MIR_2018!#REF!="Sin avance","Sin avance",IF(MIR_2018!#REF!&lt;&gt;"Sin avance",_xlfn.FORMULATEXT(MIR_2018!#REF!),"-")))</f>
        <v>#REF!</v>
      </c>
      <c r="BA44" s="69" t="e">
        <f>+MIR_2018!#REF!</f>
        <v>#REF!</v>
      </c>
      <c r="BB44" s="69" t="e">
        <f>+MIR_2018!#REF!</f>
        <v>#REF!</v>
      </c>
      <c r="BC44" s="69" t="e">
        <f>+MIR_2018!#REF!</f>
        <v>#REF!</v>
      </c>
      <c r="BD44" s="70" t="e">
        <f>+MIR_2018!#REF!</f>
        <v>#REF!</v>
      </c>
    </row>
    <row r="45" spans="1:56" s="69" customFormat="1" x14ac:dyDescent="0.25">
      <c r="A45" s="67">
        <f>+VLOOKUP($D45,Catálogos!$A$14:$E$40,5,0)</f>
        <v>2</v>
      </c>
      <c r="B45" s="68" t="str">
        <f>+VLOOKUP($D45,Catálogos!$A$14:$E$40,3,0)</f>
        <v>Promover el pleno ejercicio de los derechos de acceso a la información pública y de protección de datos personales, así como la transparencia y apertura de las instituciones públicas.</v>
      </c>
      <c r="C45" s="68" t="str">
        <f>+VLOOKUP(D45,Catálogos!$A$14:$F$40,6,0)</f>
        <v>Presidencia</v>
      </c>
      <c r="D45" s="69" t="str">
        <f>+MID(MIR_2018!$D$6,1,3)</f>
        <v>170</v>
      </c>
      <c r="E45" s="68" t="str">
        <f>+MID(MIR_2018!$D$6,7,150)</f>
        <v>Dirección General de Comunicación Social y Difusión</v>
      </c>
      <c r="F45" s="69" t="e">
        <f>+MIR_2018!#REF!</f>
        <v>#REF!</v>
      </c>
      <c r="G45" s="69" t="e">
        <f>MIR_2018!#REF!</f>
        <v>#REF!</v>
      </c>
      <c r="H45" s="70" t="e">
        <f>+MIR_2018!#REF!</f>
        <v>#REF!</v>
      </c>
      <c r="I45" s="70" t="e">
        <f>+MIR_2018!#REF!</f>
        <v>#REF!</v>
      </c>
      <c r="J45" s="70" t="e">
        <f>+MIR_2018!#REF!</f>
        <v>#REF!</v>
      </c>
      <c r="K45" s="70" t="e">
        <f>+MIR_2018!#REF!</f>
        <v>#REF!</v>
      </c>
      <c r="L45" s="70" t="e">
        <f>+MIR_2018!#REF!</f>
        <v>#REF!</v>
      </c>
      <c r="M45" s="70" t="e">
        <f>+MIR_2018!#REF!</f>
        <v>#REF!</v>
      </c>
      <c r="N45" s="70" t="e">
        <f>+MIR_2018!#REF!</f>
        <v>#REF!</v>
      </c>
      <c r="O45" s="70" t="e">
        <f>+MIR_2018!#REF!</f>
        <v>#REF!</v>
      </c>
      <c r="P45" s="70" t="e">
        <f>+MIR_2018!#REF!</f>
        <v>#REF!</v>
      </c>
      <c r="Q45" s="70" t="e">
        <f>+MIR_2018!#REF!</f>
        <v>#REF!</v>
      </c>
      <c r="R45" s="70" t="e">
        <f>+MIR_2018!#REF!</f>
        <v>#REF!</v>
      </c>
      <c r="S45" s="70" t="e">
        <f>+MIR_2018!#REF!</f>
        <v>#REF!</v>
      </c>
      <c r="T45" s="70" t="e">
        <f>+MIR_2018!#REF!</f>
        <v>#REF!</v>
      </c>
      <c r="U45" s="71" t="e">
        <f>+MIR_2018!#REF!</f>
        <v>#REF!</v>
      </c>
      <c r="V45" s="71" t="e">
        <f>+MIR_2018!#REF!</f>
        <v>#REF!</v>
      </c>
      <c r="W45" s="69" t="e">
        <f>+MIR_2018!#REF!</f>
        <v>#REF!</v>
      </c>
      <c r="X45" s="67" t="e">
        <f>+MIR_2018!#REF!</f>
        <v>#REF!</v>
      </c>
      <c r="Y45" s="70" t="e">
        <f>+MIR_2018!#REF!</f>
        <v>#REF!</v>
      </c>
      <c r="Z45" s="69" t="e">
        <f>+MIR_2018!#REF!</f>
        <v>#REF!</v>
      </c>
      <c r="AA45" s="69" t="e">
        <f>+MIR_2018!#REF!</f>
        <v>#REF!</v>
      </c>
      <c r="AB45" s="69" t="e">
        <f ca="1">+IF(AD45="No aplica","-",IF(MIR_2018!#REF!="Sin avance","Sin avance",IF(MIR_2018!#REF!&lt;&gt;"Sin avance",_xlfn.FORMULATEXT(MIR_2018!#REF!),"0")))</f>
        <v>#REF!</v>
      </c>
      <c r="AC45" s="69" t="e">
        <f>+MIR_2018!#REF!</f>
        <v>#REF!</v>
      </c>
      <c r="AD45" s="69" t="e">
        <f>+MIR_2018!#REF!</f>
        <v>#REF!</v>
      </c>
      <c r="AE45" s="69" t="e">
        <f>+MIR_2018!#REF!</f>
        <v>#REF!</v>
      </c>
      <c r="AF45" s="70" t="e">
        <f>+MIR_2018!#REF!</f>
        <v>#REF!</v>
      </c>
      <c r="AG45" s="69" t="e">
        <f>+MIR_2018!#REF!</f>
        <v>#REF!</v>
      </c>
      <c r="AH45" s="69" t="e">
        <f ca="1">+IF(AJ45="No aplica","-",IF(MIR_2018!#REF!="Sin avance","Sin avance",IF(MIR_2018!#REF!&lt;&gt;"Sin avance",_xlfn.FORMULATEXT(MIR_2018!#REF!),"0")))</f>
        <v>#REF!</v>
      </c>
      <c r="AI45" s="69" t="e">
        <f>+MIR_2018!#REF!</f>
        <v>#REF!</v>
      </c>
      <c r="AJ45" s="69" t="e">
        <f>+MIR_2018!#REF!</f>
        <v>#REF!</v>
      </c>
      <c r="AK45" s="69" t="e">
        <f>+MIR_2018!#REF!</f>
        <v>#REF!</v>
      </c>
      <c r="AL45" s="70" t="e">
        <f>+MIR_2018!#REF!</f>
        <v>#REF!</v>
      </c>
      <c r="AM45" s="69" t="e">
        <f>+MIR_2018!#REF!</f>
        <v>#REF!</v>
      </c>
      <c r="AN45" s="69" t="e">
        <f ca="1">+IF(AP45="No aplica","0",IF(MIR_2018!#REF!="Sin avance","Sin avance",IF(MIR_2018!#REF!&lt;&gt;"Sin avance",_xlfn.FORMULATEXT(MIR_2018!#REF!),"0")))</f>
        <v>#REF!</v>
      </c>
      <c r="AO45" s="69" t="e">
        <f>+MIR_2018!#REF!</f>
        <v>#REF!</v>
      </c>
      <c r="AP45" s="69" t="e">
        <f>+MIR_2018!#REF!</f>
        <v>#REF!</v>
      </c>
      <c r="AQ45" s="69" t="e">
        <f>+MIR_2018!#REF!</f>
        <v>#REF!</v>
      </c>
      <c r="AR45" s="70" t="e">
        <f>+MIR_2018!#REF!</f>
        <v>#REF!</v>
      </c>
      <c r="AS45" s="69" t="e">
        <f>+MIR_2018!#REF!</f>
        <v>#REF!</v>
      </c>
      <c r="AT45" s="69" t="e">
        <f ca="1">+IF(AV45="No aplica","0",IF(MIR_2018!#REF!="Sin avance","Sin avance",IF(MIR_2018!#REF!&lt;&gt;"Sin avance",_xlfn.FORMULATEXT(MIR_2018!#REF!),"0")))</f>
        <v>#REF!</v>
      </c>
      <c r="AU45" s="69" t="e">
        <f>+MIR_2018!#REF!</f>
        <v>#REF!</v>
      </c>
      <c r="AV45" s="69" t="e">
        <f>+MIR_2018!#REF!</f>
        <v>#REF!</v>
      </c>
      <c r="AW45" s="69" t="e">
        <f>+MIR_2018!#REF!</f>
        <v>#REF!</v>
      </c>
      <c r="AX45" s="70" t="e">
        <f>+MIR_2018!#REF!</f>
        <v>#REF!</v>
      </c>
      <c r="AY45" s="69" t="e">
        <f>+MIR_2018!#REF!</f>
        <v>#REF!</v>
      </c>
      <c r="AZ45" s="72" t="e">
        <f ca="1">+IF(BB45="No aplica","-",IF(MIR_2018!#REF!="Sin avance","Sin avance",IF(MIR_2018!#REF!&lt;&gt;"Sin avance",_xlfn.FORMULATEXT(MIR_2018!#REF!),"-")))</f>
        <v>#REF!</v>
      </c>
      <c r="BA45" s="69" t="e">
        <f>+MIR_2018!#REF!</f>
        <v>#REF!</v>
      </c>
      <c r="BB45" s="69" t="e">
        <f>+MIR_2018!#REF!</f>
        <v>#REF!</v>
      </c>
      <c r="BC45" s="69" t="e">
        <f>+MIR_2018!#REF!</f>
        <v>#REF!</v>
      </c>
      <c r="BD45" s="70" t="e">
        <f>+MIR_2018!#REF!</f>
        <v>#REF!</v>
      </c>
    </row>
    <row r="46" spans="1:56" s="69" customFormat="1" x14ac:dyDescent="0.25">
      <c r="A46" s="67">
        <f>+VLOOKUP($D46,Catálogos!$A$14:$E$40,5,0)</f>
        <v>2</v>
      </c>
      <c r="B46" s="68" t="str">
        <f>+VLOOKUP($D46,Catálogos!$A$14:$E$40,3,0)</f>
        <v>Promover el pleno ejercicio de los derechos de acceso a la información pública y de protección de datos personales, así como la transparencia y apertura de las instituciones públicas.</v>
      </c>
      <c r="C46" s="68" t="str">
        <f>+VLOOKUP(D46,Catálogos!$A$14:$F$40,6,0)</f>
        <v>Presidencia</v>
      </c>
      <c r="D46" s="69" t="str">
        <f>+MID(MIR_2018!$D$6,1,3)</f>
        <v>170</v>
      </c>
      <c r="E46" s="68" t="str">
        <f>+MID(MIR_2018!$D$6,7,150)</f>
        <v>Dirección General de Comunicación Social y Difusión</v>
      </c>
      <c r="F46" s="69" t="e">
        <f>+MIR_2018!#REF!</f>
        <v>#REF!</v>
      </c>
      <c r="G46" s="69" t="e">
        <f>MIR_2018!#REF!</f>
        <v>#REF!</v>
      </c>
      <c r="H46" s="70" t="e">
        <f>+MIR_2018!#REF!</f>
        <v>#REF!</v>
      </c>
      <c r="I46" s="70" t="e">
        <f>+MIR_2018!#REF!</f>
        <v>#REF!</v>
      </c>
      <c r="J46" s="70" t="e">
        <f>+MIR_2018!#REF!</f>
        <v>#REF!</v>
      </c>
      <c r="K46" s="70" t="e">
        <f>+MIR_2018!#REF!</f>
        <v>#REF!</v>
      </c>
      <c r="L46" s="70" t="e">
        <f>+MIR_2018!#REF!</f>
        <v>#REF!</v>
      </c>
      <c r="M46" s="70" t="e">
        <f>+MIR_2018!#REF!</f>
        <v>#REF!</v>
      </c>
      <c r="N46" s="70" t="e">
        <f>+MIR_2018!#REF!</f>
        <v>#REF!</v>
      </c>
      <c r="O46" s="70" t="e">
        <f>+MIR_2018!#REF!</f>
        <v>#REF!</v>
      </c>
      <c r="P46" s="70" t="e">
        <f>+MIR_2018!#REF!</f>
        <v>#REF!</v>
      </c>
      <c r="Q46" s="70" t="e">
        <f>+MIR_2018!#REF!</f>
        <v>#REF!</v>
      </c>
      <c r="R46" s="70" t="e">
        <f>+MIR_2018!#REF!</f>
        <v>#REF!</v>
      </c>
      <c r="S46" s="70" t="e">
        <f>+MIR_2018!#REF!</f>
        <v>#REF!</v>
      </c>
      <c r="T46" s="70" t="e">
        <f>+MIR_2018!#REF!</f>
        <v>#REF!</v>
      </c>
      <c r="U46" s="71" t="e">
        <f>+MIR_2018!#REF!</f>
        <v>#REF!</v>
      </c>
      <c r="V46" s="71" t="e">
        <f>+MIR_2018!#REF!</f>
        <v>#REF!</v>
      </c>
      <c r="W46" s="69" t="e">
        <f>+MIR_2018!#REF!</f>
        <v>#REF!</v>
      </c>
      <c r="X46" s="67" t="e">
        <f>+MIR_2018!#REF!</f>
        <v>#REF!</v>
      </c>
      <c r="Y46" s="70" t="e">
        <f>+MIR_2018!#REF!</f>
        <v>#REF!</v>
      </c>
      <c r="Z46" s="69" t="e">
        <f>+MIR_2018!#REF!</f>
        <v>#REF!</v>
      </c>
      <c r="AA46" s="69" t="e">
        <f>+MIR_2018!#REF!</f>
        <v>#REF!</v>
      </c>
      <c r="AB46" s="69" t="e">
        <f ca="1">+IF(AD46="No aplica","-",IF(MIR_2018!#REF!="Sin avance","Sin avance",IF(MIR_2018!#REF!&lt;&gt;"Sin avance",_xlfn.FORMULATEXT(MIR_2018!#REF!),"0")))</f>
        <v>#REF!</v>
      </c>
      <c r="AC46" s="69" t="e">
        <f>+MIR_2018!#REF!</f>
        <v>#REF!</v>
      </c>
      <c r="AD46" s="69" t="e">
        <f>+MIR_2018!#REF!</f>
        <v>#REF!</v>
      </c>
      <c r="AE46" s="69" t="e">
        <f>+MIR_2018!#REF!</f>
        <v>#REF!</v>
      </c>
      <c r="AF46" s="70" t="e">
        <f>+MIR_2018!#REF!</f>
        <v>#REF!</v>
      </c>
      <c r="AG46" s="69" t="e">
        <f>+MIR_2018!#REF!</f>
        <v>#REF!</v>
      </c>
      <c r="AH46" s="69" t="e">
        <f ca="1">+IF(AJ46="No aplica","-",IF(MIR_2018!#REF!="Sin avance","Sin avance",IF(MIR_2018!#REF!&lt;&gt;"Sin avance",_xlfn.FORMULATEXT(MIR_2018!#REF!),"0")))</f>
        <v>#REF!</v>
      </c>
      <c r="AI46" s="69" t="e">
        <f>+MIR_2018!#REF!</f>
        <v>#REF!</v>
      </c>
      <c r="AJ46" s="69" t="e">
        <f>+MIR_2018!#REF!</f>
        <v>#REF!</v>
      </c>
      <c r="AK46" s="69" t="e">
        <f>+MIR_2018!#REF!</f>
        <v>#REF!</v>
      </c>
      <c r="AL46" s="70" t="e">
        <f>+MIR_2018!#REF!</f>
        <v>#REF!</v>
      </c>
      <c r="AM46" s="69" t="e">
        <f>+MIR_2018!#REF!</f>
        <v>#REF!</v>
      </c>
      <c r="AN46" s="69" t="e">
        <f ca="1">+IF(AP46="No aplica","0",IF(MIR_2018!#REF!="Sin avance","Sin avance",IF(MIR_2018!#REF!&lt;&gt;"Sin avance",_xlfn.FORMULATEXT(MIR_2018!#REF!),"0")))</f>
        <v>#REF!</v>
      </c>
      <c r="AO46" s="69" t="e">
        <f>+MIR_2018!#REF!</f>
        <v>#REF!</v>
      </c>
      <c r="AP46" s="69" t="e">
        <f>+MIR_2018!#REF!</f>
        <v>#REF!</v>
      </c>
      <c r="AQ46" s="69" t="e">
        <f>+MIR_2018!#REF!</f>
        <v>#REF!</v>
      </c>
      <c r="AR46" s="70" t="e">
        <f>+MIR_2018!#REF!</f>
        <v>#REF!</v>
      </c>
      <c r="AS46" s="69" t="e">
        <f>+MIR_2018!#REF!</f>
        <v>#REF!</v>
      </c>
      <c r="AT46" s="69" t="e">
        <f ca="1">+IF(AV46="No aplica","0",IF(MIR_2018!#REF!="Sin avance","Sin avance",IF(MIR_2018!#REF!&lt;&gt;"Sin avance",_xlfn.FORMULATEXT(MIR_2018!#REF!),"0")))</f>
        <v>#REF!</v>
      </c>
      <c r="AU46" s="69" t="e">
        <f>+MIR_2018!#REF!</f>
        <v>#REF!</v>
      </c>
      <c r="AV46" s="69" t="e">
        <f>+MIR_2018!#REF!</f>
        <v>#REF!</v>
      </c>
      <c r="AW46" s="69" t="e">
        <f>+MIR_2018!#REF!</f>
        <v>#REF!</v>
      </c>
      <c r="AX46" s="70" t="e">
        <f>+MIR_2018!#REF!</f>
        <v>#REF!</v>
      </c>
      <c r="AY46" s="69" t="e">
        <f>+MIR_2018!#REF!</f>
        <v>#REF!</v>
      </c>
      <c r="AZ46" s="72" t="e">
        <f ca="1">+IF(BB46="No aplica","-",IF(MIR_2018!#REF!="Sin avance","Sin avance",IF(MIR_2018!#REF!&lt;&gt;"Sin avance",_xlfn.FORMULATEXT(MIR_2018!#REF!),"-")))</f>
        <v>#REF!</v>
      </c>
      <c r="BA46" s="69" t="e">
        <f>+MIR_2018!#REF!</f>
        <v>#REF!</v>
      </c>
      <c r="BB46" s="69" t="e">
        <f>+MIR_2018!#REF!</f>
        <v>#REF!</v>
      </c>
      <c r="BC46" s="69" t="e">
        <f>+MIR_2018!#REF!</f>
        <v>#REF!</v>
      </c>
      <c r="BD46" s="70" t="e">
        <f>+MIR_2018!#REF!</f>
        <v>#REF!</v>
      </c>
    </row>
    <row r="47" spans="1:56" s="69" customFormat="1" x14ac:dyDescent="0.25">
      <c r="A47" s="67">
        <f>+VLOOKUP($D47,Catálogos!$A$14:$E$40,5,0)</f>
        <v>2</v>
      </c>
      <c r="B47" s="68" t="str">
        <f>+VLOOKUP($D47,Catálogos!$A$14:$E$40,3,0)</f>
        <v>Promover el pleno ejercicio de los derechos de acceso a la información pública y de protección de datos personales, así como la transparencia y apertura de las instituciones públicas.</v>
      </c>
      <c r="C47" s="68" t="str">
        <f>+VLOOKUP(D47,Catálogos!$A$14:$F$40,6,0)</f>
        <v>Presidencia</v>
      </c>
      <c r="D47" s="69" t="str">
        <f>+MID(MIR_2018!$D$6,1,3)</f>
        <v>170</v>
      </c>
      <c r="E47" s="68" t="str">
        <f>+MID(MIR_2018!$D$6,7,150)</f>
        <v>Dirección General de Comunicación Social y Difusión</v>
      </c>
      <c r="F47" s="69" t="e">
        <f>+MIR_2018!#REF!</f>
        <v>#REF!</v>
      </c>
      <c r="G47" s="69" t="e">
        <f>MIR_2018!#REF!</f>
        <v>#REF!</v>
      </c>
      <c r="H47" s="70" t="e">
        <f>+MIR_2018!#REF!</f>
        <v>#REF!</v>
      </c>
      <c r="I47" s="70" t="e">
        <f>+MIR_2018!#REF!</f>
        <v>#REF!</v>
      </c>
      <c r="J47" s="70" t="e">
        <f>+MIR_2018!#REF!</f>
        <v>#REF!</v>
      </c>
      <c r="K47" s="70" t="e">
        <f>+MIR_2018!#REF!</f>
        <v>#REF!</v>
      </c>
      <c r="L47" s="70" t="e">
        <f>+MIR_2018!#REF!</f>
        <v>#REF!</v>
      </c>
      <c r="M47" s="70" t="e">
        <f>+MIR_2018!#REF!</f>
        <v>#REF!</v>
      </c>
      <c r="N47" s="70" t="e">
        <f>+MIR_2018!#REF!</f>
        <v>#REF!</v>
      </c>
      <c r="O47" s="70" t="e">
        <f>+MIR_2018!#REF!</f>
        <v>#REF!</v>
      </c>
      <c r="P47" s="70" t="e">
        <f>+MIR_2018!#REF!</f>
        <v>#REF!</v>
      </c>
      <c r="Q47" s="70" t="e">
        <f>+MIR_2018!#REF!</f>
        <v>#REF!</v>
      </c>
      <c r="R47" s="70" t="e">
        <f>+MIR_2018!#REF!</f>
        <v>#REF!</v>
      </c>
      <c r="S47" s="70" t="e">
        <f>+MIR_2018!#REF!</f>
        <v>#REF!</v>
      </c>
      <c r="T47" s="70" t="e">
        <f>+MIR_2018!#REF!</f>
        <v>#REF!</v>
      </c>
      <c r="U47" s="71" t="e">
        <f>+MIR_2018!#REF!</f>
        <v>#REF!</v>
      </c>
      <c r="V47" s="71" t="e">
        <f>+MIR_2018!#REF!</f>
        <v>#REF!</v>
      </c>
      <c r="W47" s="69" t="e">
        <f>+MIR_2018!#REF!</f>
        <v>#REF!</v>
      </c>
      <c r="X47" s="67" t="e">
        <f>+MIR_2018!#REF!</f>
        <v>#REF!</v>
      </c>
      <c r="Y47" s="70" t="e">
        <f>+MIR_2018!#REF!</f>
        <v>#REF!</v>
      </c>
      <c r="Z47" s="69" t="e">
        <f>+MIR_2018!#REF!</f>
        <v>#REF!</v>
      </c>
      <c r="AA47" s="69" t="e">
        <f>+MIR_2018!#REF!</f>
        <v>#REF!</v>
      </c>
      <c r="AB47" s="69" t="e">
        <f ca="1">+IF(AD47="No aplica","-",IF(MIR_2018!#REF!="Sin avance","Sin avance",IF(MIR_2018!#REF!&lt;&gt;"Sin avance",_xlfn.FORMULATEXT(MIR_2018!#REF!),"0")))</f>
        <v>#REF!</v>
      </c>
      <c r="AC47" s="69" t="e">
        <f>+MIR_2018!#REF!</f>
        <v>#REF!</v>
      </c>
      <c r="AD47" s="69" t="e">
        <f>+MIR_2018!#REF!</f>
        <v>#REF!</v>
      </c>
      <c r="AE47" s="69" t="e">
        <f>+MIR_2018!#REF!</f>
        <v>#REF!</v>
      </c>
      <c r="AF47" s="70" t="e">
        <f>+MIR_2018!#REF!</f>
        <v>#REF!</v>
      </c>
      <c r="AG47" s="69" t="e">
        <f>+MIR_2018!#REF!</f>
        <v>#REF!</v>
      </c>
      <c r="AH47" s="69" t="e">
        <f ca="1">+IF(AJ47="No aplica","-",IF(MIR_2018!#REF!="Sin avance","Sin avance",IF(MIR_2018!#REF!&lt;&gt;"Sin avance",_xlfn.FORMULATEXT(MIR_2018!#REF!),"0")))</f>
        <v>#REF!</v>
      </c>
      <c r="AI47" s="69" t="e">
        <f>+MIR_2018!#REF!</f>
        <v>#REF!</v>
      </c>
      <c r="AJ47" s="69" t="e">
        <f>+MIR_2018!#REF!</f>
        <v>#REF!</v>
      </c>
      <c r="AK47" s="69" t="e">
        <f>+MIR_2018!#REF!</f>
        <v>#REF!</v>
      </c>
      <c r="AL47" s="70" t="e">
        <f>+MIR_2018!#REF!</f>
        <v>#REF!</v>
      </c>
      <c r="AM47" s="69" t="e">
        <f>+MIR_2018!#REF!</f>
        <v>#REF!</v>
      </c>
      <c r="AN47" s="69" t="e">
        <f ca="1">+IF(AP47="No aplica","0",IF(MIR_2018!#REF!="Sin avance","Sin avance",IF(MIR_2018!#REF!&lt;&gt;"Sin avance",_xlfn.FORMULATEXT(MIR_2018!#REF!),"0")))</f>
        <v>#REF!</v>
      </c>
      <c r="AO47" s="69" t="e">
        <f>+MIR_2018!#REF!</f>
        <v>#REF!</v>
      </c>
      <c r="AP47" s="69" t="e">
        <f>+MIR_2018!#REF!</f>
        <v>#REF!</v>
      </c>
      <c r="AQ47" s="69" t="e">
        <f>+MIR_2018!#REF!</f>
        <v>#REF!</v>
      </c>
      <c r="AR47" s="70" t="e">
        <f>+MIR_2018!#REF!</f>
        <v>#REF!</v>
      </c>
      <c r="AS47" s="69" t="e">
        <f>+MIR_2018!#REF!</f>
        <v>#REF!</v>
      </c>
      <c r="AT47" s="69" t="e">
        <f ca="1">+IF(AV47="No aplica","0",IF(MIR_2018!#REF!="Sin avance","Sin avance",IF(MIR_2018!#REF!&lt;&gt;"Sin avance",_xlfn.FORMULATEXT(MIR_2018!#REF!),"0")))</f>
        <v>#REF!</v>
      </c>
      <c r="AU47" s="69" t="e">
        <f>+MIR_2018!#REF!</f>
        <v>#REF!</v>
      </c>
      <c r="AV47" s="69" t="e">
        <f>+MIR_2018!#REF!</f>
        <v>#REF!</v>
      </c>
      <c r="AW47" s="69" t="e">
        <f>+MIR_2018!#REF!</f>
        <v>#REF!</v>
      </c>
      <c r="AX47" s="70" t="e">
        <f>+MIR_2018!#REF!</f>
        <v>#REF!</v>
      </c>
      <c r="AY47" s="69" t="e">
        <f>+MIR_2018!#REF!</f>
        <v>#REF!</v>
      </c>
      <c r="AZ47" s="72" t="e">
        <f ca="1">+IF(BB47="No aplica","-",IF(MIR_2018!#REF!="Sin avance","Sin avance",IF(MIR_2018!#REF!&lt;&gt;"Sin avance",_xlfn.FORMULATEXT(MIR_2018!#REF!),"-")))</f>
        <v>#REF!</v>
      </c>
      <c r="BA47" s="69" t="e">
        <f>+MIR_2018!#REF!</f>
        <v>#REF!</v>
      </c>
      <c r="BB47" s="69" t="e">
        <f>+MIR_2018!#REF!</f>
        <v>#REF!</v>
      </c>
      <c r="BC47" s="69" t="e">
        <f>+MIR_2018!#REF!</f>
        <v>#REF!</v>
      </c>
      <c r="BD47" s="70" t="e">
        <f>+MIR_2018!#REF!</f>
        <v>#REF!</v>
      </c>
    </row>
    <row r="48" spans="1:56" s="69" customFormat="1" x14ac:dyDescent="0.25">
      <c r="A48" s="67">
        <f>+VLOOKUP($D48,Catálogos!$A$14:$E$40,5,0)</f>
        <v>2</v>
      </c>
      <c r="B48" s="68" t="str">
        <f>+VLOOKUP($D48,Catálogos!$A$14:$E$40,3,0)</f>
        <v>Promover el pleno ejercicio de los derechos de acceso a la información pública y de protección de datos personales, así como la transparencia y apertura de las instituciones públicas.</v>
      </c>
      <c r="C48" s="68" t="str">
        <f>+VLOOKUP(D48,Catálogos!$A$14:$F$40,6,0)</f>
        <v>Presidencia</v>
      </c>
      <c r="D48" s="69" t="str">
        <f>+MID(MIR_2018!$D$6,1,3)</f>
        <v>170</v>
      </c>
      <c r="E48" s="68" t="str">
        <f>+MID(MIR_2018!$D$6,7,150)</f>
        <v>Dirección General de Comunicación Social y Difusión</v>
      </c>
      <c r="F48" s="69" t="e">
        <f>+MIR_2018!#REF!</f>
        <v>#REF!</v>
      </c>
      <c r="G48" s="69" t="e">
        <f>MIR_2018!#REF!</f>
        <v>#REF!</v>
      </c>
      <c r="H48" s="70" t="e">
        <f>+MIR_2018!#REF!</f>
        <v>#REF!</v>
      </c>
      <c r="I48" s="70" t="e">
        <f>+MIR_2018!#REF!</f>
        <v>#REF!</v>
      </c>
      <c r="J48" s="70" t="e">
        <f>+MIR_2018!#REF!</f>
        <v>#REF!</v>
      </c>
      <c r="K48" s="70" t="e">
        <f>+MIR_2018!#REF!</f>
        <v>#REF!</v>
      </c>
      <c r="L48" s="70" t="e">
        <f>+MIR_2018!#REF!</f>
        <v>#REF!</v>
      </c>
      <c r="M48" s="70" t="e">
        <f>+MIR_2018!#REF!</f>
        <v>#REF!</v>
      </c>
      <c r="N48" s="70" t="e">
        <f>+MIR_2018!#REF!</f>
        <v>#REF!</v>
      </c>
      <c r="O48" s="70" t="e">
        <f>+MIR_2018!#REF!</f>
        <v>#REF!</v>
      </c>
      <c r="P48" s="70" t="e">
        <f>+MIR_2018!#REF!</f>
        <v>#REF!</v>
      </c>
      <c r="Q48" s="70" t="e">
        <f>+MIR_2018!#REF!</f>
        <v>#REF!</v>
      </c>
      <c r="R48" s="70" t="e">
        <f>+MIR_2018!#REF!</f>
        <v>#REF!</v>
      </c>
      <c r="S48" s="70" t="e">
        <f>+MIR_2018!#REF!</f>
        <v>#REF!</v>
      </c>
      <c r="T48" s="70" t="e">
        <f>+MIR_2018!#REF!</f>
        <v>#REF!</v>
      </c>
      <c r="U48" s="71" t="e">
        <f>+MIR_2018!#REF!</f>
        <v>#REF!</v>
      </c>
      <c r="V48" s="71" t="e">
        <f>+MIR_2018!#REF!</f>
        <v>#REF!</v>
      </c>
      <c r="W48" s="69" t="e">
        <f>+MIR_2018!#REF!</f>
        <v>#REF!</v>
      </c>
      <c r="X48" s="67" t="e">
        <f>+MIR_2018!#REF!</f>
        <v>#REF!</v>
      </c>
      <c r="Y48" s="70" t="e">
        <f>+MIR_2018!#REF!</f>
        <v>#REF!</v>
      </c>
      <c r="Z48" s="69" t="e">
        <f>+MIR_2018!#REF!</f>
        <v>#REF!</v>
      </c>
      <c r="AA48" s="69" t="e">
        <f>+MIR_2018!#REF!</f>
        <v>#REF!</v>
      </c>
      <c r="AB48" s="69" t="e">
        <f ca="1">+IF(AD48="No aplica","-",IF(MIR_2018!#REF!="Sin avance","Sin avance",IF(MIR_2018!#REF!&lt;&gt;"Sin avance",_xlfn.FORMULATEXT(MIR_2018!#REF!),"0")))</f>
        <v>#REF!</v>
      </c>
      <c r="AC48" s="69" t="e">
        <f>+MIR_2018!#REF!</f>
        <v>#REF!</v>
      </c>
      <c r="AD48" s="69" t="e">
        <f>+MIR_2018!#REF!</f>
        <v>#REF!</v>
      </c>
      <c r="AE48" s="69" t="e">
        <f>+MIR_2018!#REF!</f>
        <v>#REF!</v>
      </c>
      <c r="AF48" s="70" t="e">
        <f>+MIR_2018!#REF!</f>
        <v>#REF!</v>
      </c>
      <c r="AG48" s="69" t="e">
        <f>+MIR_2018!#REF!</f>
        <v>#REF!</v>
      </c>
      <c r="AH48" s="69" t="e">
        <f ca="1">+IF(AJ48="No aplica","-",IF(MIR_2018!#REF!="Sin avance","Sin avance",IF(MIR_2018!#REF!&lt;&gt;"Sin avance",_xlfn.FORMULATEXT(MIR_2018!#REF!),"0")))</f>
        <v>#REF!</v>
      </c>
      <c r="AI48" s="69" t="e">
        <f>+MIR_2018!#REF!</f>
        <v>#REF!</v>
      </c>
      <c r="AJ48" s="69" t="e">
        <f>+MIR_2018!#REF!</f>
        <v>#REF!</v>
      </c>
      <c r="AK48" s="69" t="e">
        <f>+MIR_2018!#REF!</f>
        <v>#REF!</v>
      </c>
      <c r="AL48" s="70" t="e">
        <f>+MIR_2018!#REF!</f>
        <v>#REF!</v>
      </c>
      <c r="AM48" s="69" t="e">
        <f>+MIR_2018!#REF!</f>
        <v>#REF!</v>
      </c>
      <c r="AN48" s="69" t="e">
        <f ca="1">+IF(AP48="No aplica","0",IF(MIR_2018!#REF!="Sin avance","Sin avance",IF(MIR_2018!#REF!&lt;&gt;"Sin avance",_xlfn.FORMULATEXT(MIR_2018!#REF!),"0")))</f>
        <v>#REF!</v>
      </c>
      <c r="AO48" s="69" t="e">
        <f>+MIR_2018!#REF!</f>
        <v>#REF!</v>
      </c>
      <c r="AP48" s="69" t="e">
        <f>+MIR_2018!#REF!</f>
        <v>#REF!</v>
      </c>
      <c r="AQ48" s="69" t="e">
        <f>+MIR_2018!#REF!</f>
        <v>#REF!</v>
      </c>
      <c r="AR48" s="70" t="e">
        <f>+MIR_2018!#REF!</f>
        <v>#REF!</v>
      </c>
      <c r="AS48" s="69" t="e">
        <f>+MIR_2018!#REF!</f>
        <v>#REF!</v>
      </c>
      <c r="AT48" s="69" t="e">
        <f ca="1">+IF(AV48="No aplica","0",IF(MIR_2018!#REF!="Sin avance","Sin avance",IF(MIR_2018!#REF!&lt;&gt;"Sin avance",_xlfn.FORMULATEXT(MIR_2018!#REF!),"0")))</f>
        <v>#REF!</v>
      </c>
      <c r="AU48" s="69" t="e">
        <f>+MIR_2018!#REF!</f>
        <v>#REF!</v>
      </c>
      <c r="AV48" s="69" t="e">
        <f>+MIR_2018!#REF!</f>
        <v>#REF!</v>
      </c>
      <c r="AW48" s="69" t="e">
        <f>+MIR_2018!#REF!</f>
        <v>#REF!</v>
      </c>
      <c r="AX48" s="70" t="e">
        <f>+MIR_2018!#REF!</f>
        <v>#REF!</v>
      </c>
      <c r="AY48" s="69" t="e">
        <f>+MIR_2018!#REF!</f>
        <v>#REF!</v>
      </c>
      <c r="AZ48" s="72" t="e">
        <f ca="1">+IF(BB48="No aplica","-",IF(MIR_2018!#REF!="Sin avance","Sin avance",IF(MIR_2018!#REF!&lt;&gt;"Sin avance",_xlfn.FORMULATEXT(MIR_2018!#REF!),"-")))</f>
        <v>#REF!</v>
      </c>
      <c r="BA48" s="69" t="e">
        <f>+MIR_2018!#REF!</f>
        <v>#REF!</v>
      </c>
      <c r="BB48" s="69" t="e">
        <f>+MIR_2018!#REF!</f>
        <v>#REF!</v>
      </c>
      <c r="BC48" s="69" t="e">
        <f>+MIR_2018!#REF!</f>
        <v>#REF!</v>
      </c>
      <c r="BD48" s="70" t="e">
        <f>+MIR_2018!#REF!</f>
        <v>#REF!</v>
      </c>
    </row>
    <row r="49" spans="1:56" s="69" customFormat="1" x14ac:dyDescent="0.25">
      <c r="A49" s="67">
        <f>+VLOOKUP($D49,Catálogos!$A$14:$E$40,5,0)</f>
        <v>2</v>
      </c>
      <c r="B49" s="68" t="str">
        <f>+VLOOKUP($D49,Catálogos!$A$14:$E$40,3,0)</f>
        <v>Promover el pleno ejercicio de los derechos de acceso a la información pública y de protección de datos personales, así como la transparencia y apertura de las instituciones públicas.</v>
      </c>
      <c r="C49" s="68" t="str">
        <f>+VLOOKUP(D49,Catálogos!$A$14:$F$40,6,0)</f>
        <v>Presidencia</v>
      </c>
      <c r="D49" s="69" t="str">
        <f>+MID(MIR_2018!$D$6,1,3)</f>
        <v>170</v>
      </c>
      <c r="E49" s="68" t="str">
        <f>+MID(MIR_2018!$D$6,7,150)</f>
        <v>Dirección General de Comunicación Social y Difusión</v>
      </c>
      <c r="F49" s="69" t="e">
        <f>+MIR_2018!#REF!</f>
        <v>#REF!</v>
      </c>
      <c r="G49" s="69" t="e">
        <f>MIR_2018!#REF!</f>
        <v>#REF!</v>
      </c>
      <c r="H49" s="70" t="e">
        <f>+MIR_2018!#REF!</f>
        <v>#REF!</v>
      </c>
      <c r="I49" s="70" t="e">
        <f>+MIR_2018!#REF!</f>
        <v>#REF!</v>
      </c>
      <c r="J49" s="70" t="e">
        <f>+MIR_2018!#REF!</f>
        <v>#REF!</v>
      </c>
      <c r="K49" s="70" t="e">
        <f>+MIR_2018!#REF!</f>
        <v>#REF!</v>
      </c>
      <c r="L49" s="70" t="e">
        <f>+MIR_2018!#REF!</f>
        <v>#REF!</v>
      </c>
      <c r="M49" s="70" t="e">
        <f>+MIR_2018!#REF!</f>
        <v>#REF!</v>
      </c>
      <c r="N49" s="70" t="e">
        <f>+MIR_2018!#REF!</f>
        <v>#REF!</v>
      </c>
      <c r="O49" s="70" t="e">
        <f>+MIR_2018!#REF!</f>
        <v>#REF!</v>
      </c>
      <c r="P49" s="70" t="e">
        <f>+MIR_2018!#REF!</f>
        <v>#REF!</v>
      </c>
      <c r="Q49" s="70" t="e">
        <f>+MIR_2018!#REF!</f>
        <v>#REF!</v>
      </c>
      <c r="R49" s="70" t="e">
        <f>+MIR_2018!#REF!</f>
        <v>#REF!</v>
      </c>
      <c r="S49" s="70" t="e">
        <f>+MIR_2018!#REF!</f>
        <v>#REF!</v>
      </c>
      <c r="T49" s="70" t="e">
        <f>+MIR_2018!#REF!</f>
        <v>#REF!</v>
      </c>
      <c r="U49" s="71" t="e">
        <f>+MIR_2018!#REF!</f>
        <v>#REF!</v>
      </c>
      <c r="V49" s="71" t="e">
        <f>+MIR_2018!#REF!</f>
        <v>#REF!</v>
      </c>
      <c r="W49" s="69" t="e">
        <f>+MIR_2018!#REF!</f>
        <v>#REF!</v>
      </c>
      <c r="X49" s="67" t="e">
        <f>+MIR_2018!#REF!</f>
        <v>#REF!</v>
      </c>
      <c r="Y49" s="70" t="e">
        <f>+MIR_2018!#REF!</f>
        <v>#REF!</v>
      </c>
      <c r="Z49" s="69" t="e">
        <f>+MIR_2018!#REF!</f>
        <v>#REF!</v>
      </c>
      <c r="AA49" s="69" t="e">
        <f>+MIR_2018!#REF!</f>
        <v>#REF!</v>
      </c>
      <c r="AB49" s="69" t="e">
        <f ca="1">+IF(AD49="No aplica","-",IF(MIR_2018!#REF!="Sin avance","Sin avance",IF(MIR_2018!#REF!&lt;&gt;"Sin avance",_xlfn.FORMULATEXT(MIR_2018!#REF!),"0")))</f>
        <v>#REF!</v>
      </c>
      <c r="AC49" s="69" t="e">
        <f>+MIR_2018!#REF!</f>
        <v>#REF!</v>
      </c>
      <c r="AD49" s="69" t="e">
        <f>+MIR_2018!#REF!</f>
        <v>#REF!</v>
      </c>
      <c r="AE49" s="69" t="e">
        <f>+MIR_2018!#REF!</f>
        <v>#REF!</v>
      </c>
      <c r="AF49" s="70" t="e">
        <f>+MIR_2018!#REF!</f>
        <v>#REF!</v>
      </c>
      <c r="AG49" s="69" t="e">
        <f>+MIR_2018!#REF!</f>
        <v>#REF!</v>
      </c>
      <c r="AH49" s="69" t="e">
        <f ca="1">+IF(AJ49="No aplica","-",IF(MIR_2018!#REF!="Sin avance","Sin avance",IF(MIR_2018!#REF!&lt;&gt;"Sin avance",_xlfn.FORMULATEXT(MIR_2018!#REF!),"0")))</f>
        <v>#REF!</v>
      </c>
      <c r="AI49" s="69" t="e">
        <f>+MIR_2018!#REF!</f>
        <v>#REF!</v>
      </c>
      <c r="AJ49" s="69" t="e">
        <f>+MIR_2018!#REF!</f>
        <v>#REF!</v>
      </c>
      <c r="AK49" s="69" t="e">
        <f>+MIR_2018!#REF!</f>
        <v>#REF!</v>
      </c>
      <c r="AL49" s="70" t="e">
        <f>+MIR_2018!#REF!</f>
        <v>#REF!</v>
      </c>
      <c r="AM49" s="69" t="e">
        <f>+MIR_2018!#REF!</f>
        <v>#REF!</v>
      </c>
      <c r="AN49" s="69" t="e">
        <f ca="1">+IF(AP49="No aplica","0",IF(MIR_2018!#REF!="Sin avance","Sin avance",IF(MIR_2018!#REF!&lt;&gt;"Sin avance",_xlfn.FORMULATEXT(MIR_2018!#REF!),"0")))</f>
        <v>#REF!</v>
      </c>
      <c r="AO49" s="69" t="e">
        <f>+MIR_2018!#REF!</f>
        <v>#REF!</v>
      </c>
      <c r="AP49" s="69" t="e">
        <f>+MIR_2018!#REF!</f>
        <v>#REF!</v>
      </c>
      <c r="AQ49" s="69" t="e">
        <f>+MIR_2018!#REF!</f>
        <v>#REF!</v>
      </c>
      <c r="AR49" s="70" t="e">
        <f>+MIR_2018!#REF!</f>
        <v>#REF!</v>
      </c>
      <c r="AS49" s="69" t="e">
        <f>+MIR_2018!#REF!</f>
        <v>#REF!</v>
      </c>
      <c r="AT49" s="69" t="e">
        <f ca="1">+IF(AV49="No aplica","0",IF(MIR_2018!#REF!="Sin avance","Sin avance",IF(MIR_2018!#REF!&lt;&gt;"Sin avance",_xlfn.FORMULATEXT(MIR_2018!#REF!),"0")))</f>
        <v>#REF!</v>
      </c>
      <c r="AU49" s="69" t="e">
        <f>+MIR_2018!#REF!</f>
        <v>#REF!</v>
      </c>
      <c r="AV49" s="69" t="e">
        <f>+MIR_2018!#REF!</f>
        <v>#REF!</v>
      </c>
      <c r="AW49" s="69" t="e">
        <f>+MIR_2018!#REF!</f>
        <v>#REF!</v>
      </c>
      <c r="AX49" s="70" t="e">
        <f>+MIR_2018!#REF!</f>
        <v>#REF!</v>
      </c>
      <c r="AY49" s="69" t="e">
        <f>+MIR_2018!#REF!</f>
        <v>#REF!</v>
      </c>
      <c r="AZ49" s="72" t="e">
        <f ca="1">+IF(BB49="No aplica","-",IF(MIR_2018!#REF!="Sin avance","Sin avance",IF(MIR_2018!#REF!&lt;&gt;"Sin avance",_xlfn.FORMULATEXT(MIR_2018!#REF!),"-")))</f>
        <v>#REF!</v>
      </c>
      <c r="BA49" s="69" t="e">
        <f>+MIR_2018!#REF!</f>
        <v>#REF!</v>
      </c>
      <c r="BB49" s="69" t="e">
        <f>+MIR_2018!#REF!</f>
        <v>#REF!</v>
      </c>
      <c r="BC49" s="69" t="e">
        <f>+MIR_2018!#REF!</f>
        <v>#REF!</v>
      </c>
      <c r="BD49" s="70" t="e">
        <f>+MIR_2018!#REF!</f>
        <v>#REF!</v>
      </c>
    </row>
    <row r="50" spans="1:56" s="69" customFormat="1" x14ac:dyDescent="0.25">
      <c r="A50" s="67">
        <f>+VLOOKUP($D50,Catálogos!$A$14:$E$40,5,0)</f>
        <v>2</v>
      </c>
      <c r="B50" s="68" t="str">
        <f>+VLOOKUP($D50,Catálogos!$A$14:$E$40,3,0)</f>
        <v>Promover el pleno ejercicio de los derechos de acceso a la información pública y de protección de datos personales, así como la transparencia y apertura de las instituciones públicas.</v>
      </c>
      <c r="C50" s="68" t="str">
        <f>+VLOOKUP(D50,Catálogos!$A$14:$F$40,6,0)</f>
        <v>Presidencia</v>
      </c>
      <c r="D50" s="69" t="str">
        <f>+MID(MIR_2018!$D$6,1,3)</f>
        <v>170</v>
      </c>
      <c r="E50" s="68" t="str">
        <f>+MID(MIR_2018!$D$6,7,150)</f>
        <v>Dirección General de Comunicación Social y Difusión</v>
      </c>
      <c r="F50" s="69" t="e">
        <f>+MIR_2018!#REF!</f>
        <v>#REF!</v>
      </c>
      <c r="G50" s="69" t="e">
        <f>MIR_2018!#REF!</f>
        <v>#REF!</v>
      </c>
      <c r="H50" s="70" t="e">
        <f>+MIR_2018!#REF!</f>
        <v>#REF!</v>
      </c>
      <c r="I50" s="70" t="e">
        <f>+MIR_2018!#REF!</f>
        <v>#REF!</v>
      </c>
      <c r="J50" s="70" t="e">
        <f>+MIR_2018!#REF!</f>
        <v>#REF!</v>
      </c>
      <c r="K50" s="70" t="e">
        <f>+MIR_2018!#REF!</f>
        <v>#REF!</v>
      </c>
      <c r="L50" s="70" t="e">
        <f>+MIR_2018!#REF!</f>
        <v>#REF!</v>
      </c>
      <c r="M50" s="70" t="e">
        <f>+MIR_2018!#REF!</f>
        <v>#REF!</v>
      </c>
      <c r="N50" s="70" t="e">
        <f>+MIR_2018!#REF!</f>
        <v>#REF!</v>
      </c>
      <c r="O50" s="70" t="e">
        <f>+MIR_2018!#REF!</f>
        <v>#REF!</v>
      </c>
      <c r="P50" s="70" t="e">
        <f>+MIR_2018!#REF!</f>
        <v>#REF!</v>
      </c>
      <c r="Q50" s="70" t="e">
        <f>+MIR_2018!#REF!</f>
        <v>#REF!</v>
      </c>
      <c r="R50" s="70" t="e">
        <f>+MIR_2018!#REF!</f>
        <v>#REF!</v>
      </c>
      <c r="S50" s="70" t="e">
        <f>+MIR_2018!#REF!</f>
        <v>#REF!</v>
      </c>
      <c r="T50" s="70" t="e">
        <f>+MIR_2018!#REF!</f>
        <v>#REF!</v>
      </c>
      <c r="U50" s="71" t="e">
        <f>+MIR_2018!#REF!</f>
        <v>#REF!</v>
      </c>
      <c r="V50" s="71" t="e">
        <f>+MIR_2018!#REF!</f>
        <v>#REF!</v>
      </c>
      <c r="W50" s="69" t="e">
        <f>+MIR_2018!#REF!</f>
        <v>#REF!</v>
      </c>
      <c r="X50" s="67" t="e">
        <f>+MIR_2018!#REF!</f>
        <v>#REF!</v>
      </c>
      <c r="Y50" s="70" t="e">
        <f>+MIR_2018!#REF!</f>
        <v>#REF!</v>
      </c>
      <c r="Z50" s="69" t="e">
        <f>+MIR_2018!#REF!</f>
        <v>#REF!</v>
      </c>
      <c r="AA50" s="69" t="e">
        <f>+MIR_2018!#REF!</f>
        <v>#REF!</v>
      </c>
      <c r="AB50" s="69" t="e">
        <f ca="1">+IF(AD50="No aplica","-",IF(MIR_2018!#REF!="Sin avance","Sin avance",IF(MIR_2018!#REF!&lt;&gt;"Sin avance",_xlfn.FORMULATEXT(MIR_2018!#REF!),"0")))</f>
        <v>#REF!</v>
      </c>
      <c r="AC50" s="69" t="e">
        <f>+MIR_2018!#REF!</f>
        <v>#REF!</v>
      </c>
      <c r="AD50" s="69" t="e">
        <f>+MIR_2018!#REF!</f>
        <v>#REF!</v>
      </c>
      <c r="AE50" s="69" t="e">
        <f>+MIR_2018!#REF!</f>
        <v>#REF!</v>
      </c>
      <c r="AF50" s="70" t="e">
        <f>+MIR_2018!#REF!</f>
        <v>#REF!</v>
      </c>
      <c r="AG50" s="69" t="e">
        <f>+MIR_2018!#REF!</f>
        <v>#REF!</v>
      </c>
      <c r="AH50" s="69" t="e">
        <f ca="1">+IF(AJ50="No aplica","-",IF(MIR_2018!#REF!="Sin avance","Sin avance",IF(MIR_2018!#REF!&lt;&gt;"Sin avance",_xlfn.FORMULATEXT(MIR_2018!#REF!),"0")))</f>
        <v>#REF!</v>
      </c>
      <c r="AI50" s="69" t="e">
        <f>+MIR_2018!#REF!</f>
        <v>#REF!</v>
      </c>
      <c r="AJ50" s="69" t="e">
        <f>+MIR_2018!#REF!</f>
        <v>#REF!</v>
      </c>
      <c r="AK50" s="69" t="e">
        <f>+MIR_2018!#REF!</f>
        <v>#REF!</v>
      </c>
      <c r="AL50" s="70" t="e">
        <f>+MIR_2018!#REF!</f>
        <v>#REF!</v>
      </c>
      <c r="AM50" s="69" t="e">
        <f>+MIR_2018!#REF!</f>
        <v>#REF!</v>
      </c>
      <c r="AN50" s="69" t="e">
        <f ca="1">+IF(AP50="No aplica","0",IF(MIR_2018!#REF!="Sin avance","Sin avance",IF(MIR_2018!#REF!&lt;&gt;"Sin avance",_xlfn.FORMULATEXT(MIR_2018!#REF!),"0")))</f>
        <v>#REF!</v>
      </c>
      <c r="AO50" s="69" t="e">
        <f>+MIR_2018!#REF!</f>
        <v>#REF!</v>
      </c>
      <c r="AP50" s="69" t="e">
        <f>+MIR_2018!#REF!</f>
        <v>#REF!</v>
      </c>
      <c r="AQ50" s="69" t="e">
        <f>+MIR_2018!#REF!</f>
        <v>#REF!</v>
      </c>
      <c r="AR50" s="70" t="e">
        <f>+MIR_2018!#REF!</f>
        <v>#REF!</v>
      </c>
      <c r="AS50" s="69" t="e">
        <f>+MIR_2018!#REF!</f>
        <v>#REF!</v>
      </c>
      <c r="AT50" s="69" t="e">
        <f ca="1">+IF(AV50="No aplica","0",IF(MIR_2018!#REF!="Sin avance","Sin avance",IF(MIR_2018!#REF!&lt;&gt;"Sin avance",_xlfn.FORMULATEXT(MIR_2018!#REF!),"0")))</f>
        <v>#REF!</v>
      </c>
      <c r="AU50" s="69" t="e">
        <f>+MIR_2018!#REF!</f>
        <v>#REF!</v>
      </c>
      <c r="AV50" s="69" t="e">
        <f>+MIR_2018!#REF!</f>
        <v>#REF!</v>
      </c>
      <c r="AW50" s="69" t="e">
        <f>+MIR_2018!#REF!</f>
        <v>#REF!</v>
      </c>
      <c r="AX50" s="70" t="e">
        <f>+MIR_2018!#REF!</f>
        <v>#REF!</v>
      </c>
      <c r="AY50" s="69" t="e">
        <f>+MIR_2018!#REF!</f>
        <v>#REF!</v>
      </c>
      <c r="AZ50" s="72" t="e">
        <f ca="1">+IF(BB50="No aplica","-",IF(MIR_2018!#REF!="Sin avance","Sin avance",IF(MIR_2018!#REF!&lt;&gt;"Sin avance",_xlfn.FORMULATEXT(MIR_2018!#REF!),"-")))</f>
        <v>#REF!</v>
      </c>
      <c r="BA50" s="69" t="e">
        <f>+MIR_2018!#REF!</f>
        <v>#REF!</v>
      </c>
      <c r="BB50" s="69" t="e">
        <f>+MIR_2018!#REF!</f>
        <v>#REF!</v>
      </c>
      <c r="BC50" s="69" t="e">
        <f>+MIR_2018!#REF!</f>
        <v>#REF!</v>
      </c>
      <c r="BD50" s="70" t="e">
        <f>+MIR_2018!#REF!</f>
        <v>#REF!</v>
      </c>
    </row>
    <row r="51" spans="1:56" s="69" customFormat="1" x14ac:dyDescent="0.25">
      <c r="A51" s="67">
        <f>+VLOOKUP($D51,Catálogos!$A$14:$E$40,5,0)</f>
        <v>2</v>
      </c>
      <c r="B51" s="68" t="str">
        <f>+VLOOKUP($D51,Catálogos!$A$14:$E$40,3,0)</f>
        <v>Promover el pleno ejercicio de los derechos de acceso a la información pública y de protección de datos personales, así como la transparencia y apertura de las instituciones públicas.</v>
      </c>
      <c r="C51" s="68" t="str">
        <f>+VLOOKUP(D51,Catálogos!$A$14:$F$40,6,0)</f>
        <v>Presidencia</v>
      </c>
      <c r="D51" s="69" t="str">
        <f>+MID(MIR_2018!$D$6,1,3)</f>
        <v>170</v>
      </c>
      <c r="E51" s="68" t="str">
        <f>+MID(MIR_2018!$D$6,7,150)</f>
        <v>Dirección General de Comunicación Social y Difusión</v>
      </c>
      <c r="F51" s="69" t="e">
        <f>+MIR_2018!#REF!</f>
        <v>#REF!</v>
      </c>
      <c r="G51" s="69" t="e">
        <f>MIR_2018!#REF!</f>
        <v>#REF!</v>
      </c>
      <c r="H51" s="70" t="e">
        <f>+MIR_2018!#REF!</f>
        <v>#REF!</v>
      </c>
      <c r="I51" s="70" t="e">
        <f>+MIR_2018!#REF!</f>
        <v>#REF!</v>
      </c>
      <c r="J51" s="70" t="e">
        <f>+MIR_2018!#REF!</f>
        <v>#REF!</v>
      </c>
      <c r="K51" s="70" t="e">
        <f>+MIR_2018!#REF!</f>
        <v>#REF!</v>
      </c>
      <c r="L51" s="70" t="e">
        <f>+MIR_2018!#REF!</f>
        <v>#REF!</v>
      </c>
      <c r="M51" s="70" t="e">
        <f>+MIR_2018!#REF!</f>
        <v>#REF!</v>
      </c>
      <c r="N51" s="70" t="e">
        <f>+MIR_2018!#REF!</f>
        <v>#REF!</v>
      </c>
      <c r="O51" s="70" t="e">
        <f>+MIR_2018!#REF!</f>
        <v>#REF!</v>
      </c>
      <c r="P51" s="70" t="e">
        <f>+MIR_2018!#REF!</f>
        <v>#REF!</v>
      </c>
      <c r="Q51" s="70" t="e">
        <f>+MIR_2018!#REF!</f>
        <v>#REF!</v>
      </c>
      <c r="R51" s="70" t="e">
        <f>+MIR_2018!#REF!</f>
        <v>#REF!</v>
      </c>
      <c r="S51" s="70" t="e">
        <f>+MIR_2018!#REF!</f>
        <v>#REF!</v>
      </c>
      <c r="T51" s="70" t="e">
        <f>+MIR_2018!#REF!</f>
        <v>#REF!</v>
      </c>
      <c r="U51" s="71" t="e">
        <f>+MIR_2018!#REF!</f>
        <v>#REF!</v>
      </c>
      <c r="V51" s="71" t="e">
        <f>+MIR_2018!#REF!</f>
        <v>#REF!</v>
      </c>
      <c r="W51" s="69" t="e">
        <f>+MIR_2018!#REF!</f>
        <v>#REF!</v>
      </c>
      <c r="X51" s="67" t="e">
        <f>+MIR_2018!#REF!</f>
        <v>#REF!</v>
      </c>
      <c r="Y51" s="70" t="e">
        <f>+MIR_2018!#REF!</f>
        <v>#REF!</v>
      </c>
      <c r="Z51" s="69" t="e">
        <f>+MIR_2018!#REF!</f>
        <v>#REF!</v>
      </c>
      <c r="AA51" s="69" t="e">
        <f>+MIR_2018!#REF!</f>
        <v>#REF!</v>
      </c>
      <c r="AB51" s="69" t="e">
        <f ca="1">+IF(AD51="No aplica","-",IF(MIR_2018!#REF!="Sin avance","Sin avance",IF(MIR_2018!#REF!&lt;&gt;"Sin avance",_xlfn.FORMULATEXT(MIR_2018!#REF!),"0")))</f>
        <v>#REF!</v>
      </c>
      <c r="AC51" s="69" t="e">
        <f>+MIR_2018!#REF!</f>
        <v>#REF!</v>
      </c>
      <c r="AD51" s="69" t="e">
        <f>+MIR_2018!#REF!</f>
        <v>#REF!</v>
      </c>
      <c r="AE51" s="69" t="e">
        <f>+MIR_2018!#REF!</f>
        <v>#REF!</v>
      </c>
      <c r="AF51" s="70" t="e">
        <f>+MIR_2018!#REF!</f>
        <v>#REF!</v>
      </c>
      <c r="AG51" s="69" t="e">
        <f>+MIR_2018!#REF!</f>
        <v>#REF!</v>
      </c>
      <c r="AH51" s="69" t="e">
        <f ca="1">+IF(AJ51="No aplica","-",IF(MIR_2018!#REF!="Sin avance","Sin avance",IF(MIR_2018!#REF!&lt;&gt;"Sin avance",_xlfn.FORMULATEXT(MIR_2018!#REF!),"0")))</f>
        <v>#REF!</v>
      </c>
      <c r="AI51" s="69" t="e">
        <f>+MIR_2018!#REF!</f>
        <v>#REF!</v>
      </c>
      <c r="AJ51" s="69" t="e">
        <f>+MIR_2018!#REF!</f>
        <v>#REF!</v>
      </c>
      <c r="AK51" s="69" t="e">
        <f>+MIR_2018!#REF!</f>
        <v>#REF!</v>
      </c>
      <c r="AL51" s="70" t="e">
        <f>+MIR_2018!#REF!</f>
        <v>#REF!</v>
      </c>
      <c r="AM51" s="69" t="e">
        <f>+MIR_2018!#REF!</f>
        <v>#REF!</v>
      </c>
      <c r="AN51" s="69" t="e">
        <f ca="1">+IF(AP51="No aplica","0",IF(MIR_2018!#REF!="Sin avance","Sin avance",IF(MIR_2018!#REF!&lt;&gt;"Sin avance",_xlfn.FORMULATEXT(MIR_2018!#REF!),"0")))</f>
        <v>#REF!</v>
      </c>
      <c r="AO51" s="69" t="e">
        <f>+MIR_2018!#REF!</f>
        <v>#REF!</v>
      </c>
      <c r="AP51" s="69" t="e">
        <f>+MIR_2018!#REF!</f>
        <v>#REF!</v>
      </c>
      <c r="AQ51" s="69" t="e">
        <f>+MIR_2018!#REF!</f>
        <v>#REF!</v>
      </c>
      <c r="AR51" s="70" t="e">
        <f>+MIR_2018!#REF!</f>
        <v>#REF!</v>
      </c>
      <c r="AS51" s="69" t="e">
        <f>+MIR_2018!#REF!</f>
        <v>#REF!</v>
      </c>
      <c r="AT51" s="69" t="e">
        <f ca="1">+IF(AV51="No aplica","0",IF(MIR_2018!#REF!="Sin avance","Sin avance",IF(MIR_2018!#REF!&lt;&gt;"Sin avance",_xlfn.FORMULATEXT(MIR_2018!#REF!),"0")))</f>
        <v>#REF!</v>
      </c>
      <c r="AU51" s="69" t="e">
        <f>+MIR_2018!#REF!</f>
        <v>#REF!</v>
      </c>
      <c r="AV51" s="69" t="e">
        <f>+MIR_2018!#REF!</f>
        <v>#REF!</v>
      </c>
      <c r="AW51" s="69" t="e">
        <f>+MIR_2018!#REF!</f>
        <v>#REF!</v>
      </c>
      <c r="AX51" s="70" t="e">
        <f>+MIR_2018!#REF!</f>
        <v>#REF!</v>
      </c>
      <c r="AY51" s="69" t="e">
        <f>+MIR_2018!#REF!</f>
        <v>#REF!</v>
      </c>
      <c r="AZ51" s="72" t="e">
        <f ca="1">+IF(BB51="No aplica","-",IF(MIR_2018!#REF!="Sin avance","Sin avance",IF(MIR_2018!#REF!&lt;&gt;"Sin avance",_xlfn.FORMULATEXT(MIR_2018!#REF!),"-")))</f>
        <v>#REF!</v>
      </c>
      <c r="BA51" s="69" t="e">
        <f>+MIR_2018!#REF!</f>
        <v>#REF!</v>
      </c>
      <c r="BB51" s="69" t="e">
        <f>+MIR_2018!#REF!</f>
        <v>#REF!</v>
      </c>
      <c r="BC51" s="69" t="e">
        <f>+MIR_2018!#REF!</f>
        <v>#REF!</v>
      </c>
      <c r="BD51" s="70" t="e">
        <f>+MIR_2018!#REF!</f>
        <v>#REF!</v>
      </c>
    </row>
    <row r="52" spans="1:56" s="69" customFormat="1" x14ac:dyDescent="0.25">
      <c r="A52" s="67">
        <f>+VLOOKUP($D52,Catálogos!$A$14:$E$40,5,0)</f>
        <v>2</v>
      </c>
      <c r="B52" s="68" t="str">
        <f>+VLOOKUP($D52,Catálogos!$A$14:$E$40,3,0)</f>
        <v>Promover el pleno ejercicio de los derechos de acceso a la información pública y de protección de datos personales, así como la transparencia y apertura de las instituciones públicas.</v>
      </c>
      <c r="C52" s="68" t="str">
        <f>+VLOOKUP(D52,Catálogos!$A$14:$F$40,6,0)</f>
        <v>Presidencia</v>
      </c>
      <c r="D52" s="69" t="str">
        <f>+MID(MIR_2018!$D$6,1,3)</f>
        <v>170</v>
      </c>
      <c r="E52" s="68" t="str">
        <f>+MID(MIR_2018!$D$6,7,150)</f>
        <v>Dirección General de Comunicación Social y Difusión</v>
      </c>
      <c r="F52" s="69" t="e">
        <f>+MIR_2018!#REF!</f>
        <v>#REF!</v>
      </c>
      <c r="G52" s="69" t="e">
        <f>MIR_2018!#REF!</f>
        <v>#REF!</v>
      </c>
      <c r="H52" s="70" t="e">
        <f>+MIR_2018!#REF!</f>
        <v>#REF!</v>
      </c>
      <c r="I52" s="70" t="e">
        <f>+MIR_2018!#REF!</f>
        <v>#REF!</v>
      </c>
      <c r="J52" s="70" t="e">
        <f>+MIR_2018!#REF!</f>
        <v>#REF!</v>
      </c>
      <c r="K52" s="70" t="e">
        <f>+MIR_2018!#REF!</f>
        <v>#REF!</v>
      </c>
      <c r="L52" s="70" t="e">
        <f>+MIR_2018!#REF!</f>
        <v>#REF!</v>
      </c>
      <c r="M52" s="70" t="e">
        <f>+MIR_2018!#REF!</f>
        <v>#REF!</v>
      </c>
      <c r="N52" s="70" t="e">
        <f>+MIR_2018!#REF!</f>
        <v>#REF!</v>
      </c>
      <c r="O52" s="70" t="e">
        <f>+MIR_2018!#REF!</f>
        <v>#REF!</v>
      </c>
      <c r="P52" s="70" t="e">
        <f>+MIR_2018!#REF!</f>
        <v>#REF!</v>
      </c>
      <c r="Q52" s="70" t="e">
        <f>+MIR_2018!#REF!</f>
        <v>#REF!</v>
      </c>
      <c r="R52" s="70" t="e">
        <f>+MIR_2018!#REF!</f>
        <v>#REF!</v>
      </c>
      <c r="S52" s="70" t="e">
        <f>+MIR_2018!#REF!</f>
        <v>#REF!</v>
      </c>
      <c r="T52" s="70" t="e">
        <f>+MIR_2018!#REF!</f>
        <v>#REF!</v>
      </c>
      <c r="U52" s="71" t="e">
        <f>+MIR_2018!#REF!</f>
        <v>#REF!</v>
      </c>
      <c r="V52" s="71" t="e">
        <f>+MIR_2018!#REF!</f>
        <v>#REF!</v>
      </c>
      <c r="W52" s="69" t="e">
        <f>+MIR_2018!#REF!</f>
        <v>#REF!</v>
      </c>
      <c r="X52" s="67" t="e">
        <f>+MIR_2018!#REF!</f>
        <v>#REF!</v>
      </c>
      <c r="Y52" s="70" t="e">
        <f>+MIR_2018!#REF!</f>
        <v>#REF!</v>
      </c>
      <c r="Z52" s="69" t="e">
        <f>+MIR_2018!#REF!</f>
        <v>#REF!</v>
      </c>
      <c r="AA52" s="69" t="e">
        <f>+MIR_2018!#REF!</f>
        <v>#REF!</v>
      </c>
      <c r="AB52" s="69" t="e">
        <f ca="1">+IF(AD52="No aplica","-",IF(MIR_2018!#REF!="Sin avance","Sin avance",IF(MIR_2018!#REF!&lt;&gt;"Sin avance",_xlfn.FORMULATEXT(MIR_2018!#REF!),"0")))</f>
        <v>#REF!</v>
      </c>
      <c r="AC52" s="69" t="e">
        <f>+MIR_2018!#REF!</f>
        <v>#REF!</v>
      </c>
      <c r="AD52" s="69" t="e">
        <f>+MIR_2018!#REF!</f>
        <v>#REF!</v>
      </c>
      <c r="AE52" s="69" t="e">
        <f>+MIR_2018!#REF!</f>
        <v>#REF!</v>
      </c>
      <c r="AF52" s="70" t="e">
        <f>+MIR_2018!#REF!</f>
        <v>#REF!</v>
      </c>
      <c r="AG52" s="69" t="e">
        <f>+MIR_2018!#REF!</f>
        <v>#REF!</v>
      </c>
      <c r="AH52" s="69" t="e">
        <f ca="1">+IF(AJ52="No aplica","-",IF(MIR_2018!#REF!="Sin avance","Sin avance",IF(MIR_2018!#REF!&lt;&gt;"Sin avance",_xlfn.FORMULATEXT(MIR_2018!#REF!),"0")))</f>
        <v>#REF!</v>
      </c>
      <c r="AI52" s="69" t="e">
        <f>+MIR_2018!#REF!</f>
        <v>#REF!</v>
      </c>
      <c r="AJ52" s="69" t="e">
        <f>+MIR_2018!#REF!</f>
        <v>#REF!</v>
      </c>
      <c r="AK52" s="69" t="e">
        <f>+MIR_2018!#REF!</f>
        <v>#REF!</v>
      </c>
      <c r="AL52" s="70" t="e">
        <f>+MIR_2018!#REF!</f>
        <v>#REF!</v>
      </c>
      <c r="AM52" s="69" t="e">
        <f>+MIR_2018!#REF!</f>
        <v>#REF!</v>
      </c>
      <c r="AN52" s="69" t="e">
        <f ca="1">+IF(AP52="No aplica","0",IF(MIR_2018!#REF!="Sin avance","Sin avance",IF(MIR_2018!#REF!&lt;&gt;"Sin avance",_xlfn.FORMULATEXT(MIR_2018!#REF!),"0")))</f>
        <v>#REF!</v>
      </c>
      <c r="AO52" s="69" t="e">
        <f>+MIR_2018!#REF!</f>
        <v>#REF!</v>
      </c>
      <c r="AP52" s="69" t="e">
        <f>+MIR_2018!#REF!</f>
        <v>#REF!</v>
      </c>
      <c r="AQ52" s="69" t="e">
        <f>+MIR_2018!#REF!</f>
        <v>#REF!</v>
      </c>
      <c r="AR52" s="70" t="e">
        <f>+MIR_2018!#REF!</f>
        <v>#REF!</v>
      </c>
      <c r="AS52" s="69" t="e">
        <f>+MIR_2018!#REF!</f>
        <v>#REF!</v>
      </c>
      <c r="AT52" s="69" t="e">
        <f ca="1">+IF(AV52="No aplica","0",IF(MIR_2018!#REF!="Sin avance","Sin avance",IF(MIR_2018!#REF!&lt;&gt;"Sin avance",_xlfn.FORMULATEXT(MIR_2018!#REF!),"0")))</f>
        <v>#REF!</v>
      </c>
      <c r="AU52" s="69" t="e">
        <f>+MIR_2018!#REF!</f>
        <v>#REF!</v>
      </c>
      <c r="AV52" s="69" t="e">
        <f>+MIR_2018!#REF!</f>
        <v>#REF!</v>
      </c>
      <c r="AW52" s="69" t="e">
        <f>+MIR_2018!#REF!</f>
        <v>#REF!</v>
      </c>
      <c r="AX52" s="70" t="e">
        <f>+MIR_2018!#REF!</f>
        <v>#REF!</v>
      </c>
      <c r="AY52" s="69" t="e">
        <f>+MIR_2018!#REF!</f>
        <v>#REF!</v>
      </c>
      <c r="AZ52" s="72" t="e">
        <f ca="1">+IF(BB52="No aplica","-",IF(MIR_2018!#REF!="Sin avance","Sin avance",IF(MIR_2018!#REF!&lt;&gt;"Sin avance",_xlfn.FORMULATEXT(MIR_2018!#REF!),"-")))</f>
        <v>#REF!</v>
      </c>
      <c r="BA52" s="69" t="e">
        <f>+MIR_2018!#REF!</f>
        <v>#REF!</v>
      </c>
      <c r="BB52" s="69" t="e">
        <f>+MIR_2018!#REF!</f>
        <v>#REF!</v>
      </c>
      <c r="BC52" s="69" t="e">
        <f>+MIR_2018!#REF!</f>
        <v>#REF!</v>
      </c>
      <c r="BD52" s="70" t="e">
        <f>+MIR_2018!#REF!</f>
        <v>#REF!</v>
      </c>
    </row>
    <row r="53" spans="1:56" s="69" customFormat="1" x14ac:dyDescent="0.25">
      <c r="A53" s="67">
        <f>+VLOOKUP($D53,Catálogos!$A$14:$E$40,5,0)</f>
        <v>2</v>
      </c>
      <c r="B53" s="68" t="str">
        <f>+VLOOKUP($D53,Catálogos!$A$14:$E$40,3,0)</f>
        <v>Promover el pleno ejercicio de los derechos de acceso a la información pública y de protección de datos personales, así como la transparencia y apertura de las instituciones públicas.</v>
      </c>
      <c r="C53" s="68" t="str">
        <f>+VLOOKUP(D53,Catálogos!$A$14:$F$40,6,0)</f>
        <v>Presidencia</v>
      </c>
      <c r="D53" s="69" t="str">
        <f>+MID(MIR_2018!$D$6,1,3)</f>
        <v>170</v>
      </c>
      <c r="E53" s="68" t="str">
        <f>+MID(MIR_2018!$D$6,7,150)</f>
        <v>Dirección General de Comunicación Social y Difusión</v>
      </c>
      <c r="F53" s="69" t="e">
        <f>+MIR_2018!#REF!</f>
        <v>#REF!</v>
      </c>
      <c r="G53" s="69" t="e">
        <f>MIR_2018!#REF!</f>
        <v>#REF!</v>
      </c>
      <c r="H53" s="70" t="e">
        <f>+MIR_2018!#REF!</f>
        <v>#REF!</v>
      </c>
      <c r="I53" s="70" t="e">
        <f>+MIR_2018!#REF!</f>
        <v>#REF!</v>
      </c>
      <c r="J53" s="70" t="e">
        <f>+MIR_2018!#REF!</f>
        <v>#REF!</v>
      </c>
      <c r="K53" s="70" t="e">
        <f>+MIR_2018!#REF!</f>
        <v>#REF!</v>
      </c>
      <c r="L53" s="70" t="e">
        <f>+MIR_2018!#REF!</f>
        <v>#REF!</v>
      </c>
      <c r="M53" s="70" t="e">
        <f>+MIR_2018!#REF!</f>
        <v>#REF!</v>
      </c>
      <c r="N53" s="70" t="e">
        <f>+MIR_2018!#REF!</f>
        <v>#REF!</v>
      </c>
      <c r="O53" s="70" t="e">
        <f>+MIR_2018!#REF!</f>
        <v>#REF!</v>
      </c>
      <c r="P53" s="70" t="e">
        <f>+MIR_2018!#REF!</f>
        <v>#REF!</v>
      </c>
      <c r="Q53" s="70" t="e">
        <f>+MIR_2018!#REF!</f>
        <v>#REF!</v>
      </c>
      <c r="R53" s="70" t="e">
        <f>+MIR_2018!#REF!</f>
        <v>#REF!</v>
      </c>
      <c r="S53" s="70" t="e">
        <f>+MIR_2018!#REF!</f>
        <v>#REF!</v>
      </c>
      <c r="T53" s="70" t="e">
        <f>+MIR_2018!#REF!</f>
        <v>#REF!</v>
      </c>
      <c r="U53" s="71" t="e">
        <f>+MIR_2018!#REF!</f>
        <v>#REF!</v>
      </c>
      <c r="V53" s="71" t="e">
        <f>+MIR_2018!#REF!</f>
        <v>#REF!</v>
      </c>
      <c r="W53" s="69" t="e">
        <f>+MIR_2018!#REF!</f>
        <v>#REF!</v>
      </c>
      <c r="X53" s="67" t="e">
        <f>+MIR_2018!#REF!</f>
        <v>#REF!</v>
      </c>
      <c r="Y53" s="70" t="e">
        <f>+MIR_2018!#REF!</f>
        <v>#REF!</v>
      </c>
      <c r="Z53" s="69" t="e">
        <f>+MIR_2018!#REF!</f>
        <v>#REF!</v>
      </c>
      <c r="AA53" s="69" t="e">
        <f>+MIR_2018!#REF!</f>
        <v>#REF!</v>
      </c>
      <c r="AB53" s="69" t="e">
        <f ca="1">+IF(AD53="No aplica","-",IF(MIR_2018!#REF!="Sin avance","Sin avance",IF(MIR_2018!#REF!&lt;&gt;"Sin avance",_xlfn.FORMULATEXT(MIR_2018!#REF!),"0")))</f>
        <v>#REF!</v>
      </c>
      <c r="AC53" s="69" t="e">
        <f>+MIR_2018!#REF!</f>
        <v>#REF!</v>
      </c>
      <c r="AD53" s="69" t="e">
        <f>+MIR_2018!#REF!</f>
        <v>#REF!</v>
      </c>
      <c r="AE53" s="69" t="e">
        <f>+MIR_2018!#REF!</f>
        <v>#REF!</v>
      </c>
      <c r="AF53" s="70" t="e">
        <f>+MIR_2018!#REF!</f>
        <v>#REF!</v>
      </c>
      <c r="AG53" s="69" t="e">
        <f>+MIR_2018!#REF!</f>
        <v>#REF!</v>
      </c>
      <c r="AH53" s="69" t="e">
        <f ca="1">+IF(AJ53="No aplica","-",IF(MIR_2018!#REF!="Sin avance","Sin avance",IF(MIR_2018!#REF!&lt;&gt;"Sin avance",_xlfn.FORMULATEXT(MIR_2018!#REF!),"0")))</f>
        <v>#REF!</v>
      </c>
      <c r="AI53" s="69" t="e">
        <f>+MIR_2018!#REF!</f>
        <v>#REF!</v>
      </c>
      <c r="AJ53" s="69" t="e">
        <f>+MIR_2018!#REF!</f>
        <v>#REF!</v>
      </c>
      <c r="AK53" s="69" t="e">
        <f>+MIR_2018!#REF!</f>
        <v>#REF!</v>
      </c>
      <c r="AL53" s="70" t="e">
        <f>+MIR_2018!#REF!</f>
        <v>#REF!</v>
      </c>
      <c r="AM53" s="69" t="e">
        <f>+MIR_2018!#REF!</f>
        <v>#REF!</v>
      </c>
      <c r="AN53" s="69" t="e">
        <f ca="1">+IF(AP53="No aplica","0",IF(MIR_2018!#REF!="Sin avance","Sin avance",IF(MIR_2018!#REF!&lt;&gt;"Sin avance",_xlfn.FORMULATEXT(MIR_2018!#REF!),"0")))</f>
        <v>#REF!</v>
      </c>
      <c r="AO53" s="69" t="e">
        <f>+MIR_2018!#REF!</f>
        <v>#REF!</v>
      </c>
      <c r="AP53" s="69" t="e">
        <f>+MIR_2018!#REF!</f>
        <v>#REF!</v>
      </c>
      <c r="AQ53" s="69" t="e">
        <f>+MIR_2018!#REF!</f>
        <v>#REF!</v>
      </c>
      <c r="AR53" s="70" t="e">
        <f>+MIR_2018!#REF!</f>
        <v>#REF!</v>
      </c>
      <c r="AS53" s="69" t="e">
        <f>+MIR_2018!#REF!</f>
        <v>#REF!</v>
      </c>
      <c r="AT53" s="69" t="e">
        <f ca="1">+IF(AV53="No aplica","0",IF(MIR_2018!#REF!="Sin avance","Sin avance",IF(MIR_2018!#REF!&lt;&gt;"Sin avance",_xlfn.FORMULATEXT(MIR_2018!#REF!),"0")))</f>
        <v>#REF!</v>
      </c>
      <c r="AU53" s="69" t="e">
        <f>+MIR_2018!#REF!</f>
        <v>#REF!</v>
      </c>
      <c r="AV53" s="69" t="e">
        <f>+MIR_2018!#REF!</f>
        <v>#REF!</v>
      </c>
      <c r="AW53" s="69" t="e">
        <f>+MIR_2018!#REF!</f>
        <v>#REF!</v>
      </c>
      <c r="AX53" s="70" t="e">
        <f>+MIR_2018!#REF!</f>
        <v>#REF!</v>
      </c>
      <c r="AY53" s="69" t="e">
        <f>+MIR_2018!#REF!</f>
        <v>#REF!</v>
      </c>
      <c r="AZ53" s="72" t="e">
        <f ca="1">+IF(BB53="No aplica","-",IF(MIR_2018!#REF!="Sin avance","Sin avance",IF(MIR_2018!#REF!&lt;&gt;"Sin avance",_xlfn.FORMULATEXT(MIR_2018!#REF!),"-")))</f>
        <v>#REF!</v>
      </c>
      <c r="BA53" s="69" t="e">
        <f>+MIR_2018!#REF!</f>
        <v>#REF!</v>
      </c>
      <c r="BB53" s="69" t="e">
        <f>+MIR_2018!#REF!</f>
        <v>#REF!</v>
      </c>
      <c r="BC53" s="69" t="e">
        <f>+MIR_2018!#REF!</f>
        <v>#REF!</v>
      </c>
      <c r="BD53" s="70" t="e">
        <f>+MIR_2018!#REF!</f>
        <v>#REF!</v>
      </c>
    </row>
    <row r="54" spans="1:56" s="69" customFormat="1" x14ac:dyDescent="0.25">
      <c r="A54" s="67">
        <f>+VLOOKUP($D54,Catálogos!$A$14:$E$40,5,0)</f>
        <v>2</v>
      </c>
      <c r="B54" s="68" t="str">
        <f>+VLOOKUP($D54,Catálogos!$A$14:$E$40,3,0)</f>
        <v>Promover el pleno ejercicio de los derechos de acceso a la información pública y de protección de datos personales, así como la transparencia y apertura de las instituciones públicas.</v>
      </c>
      <c r="C54" s="68" t="str">
        <f>+VLOOKUP(D54,Catálogos!$A$14:$F$40,6,0)</f>
        <v>Presidencia</v>
      </c>
      <c r="D54" s="69" t="str">
        <f>+MID(MIR_2018!$D$6,1,3)</f>
        <v>170</v>
      </c>
      <c r="E54" s="68" t="str">
        <f>+MID(MIR_2018!$D$6,7,150)</f>
        <v>Dirección General de Comunicación Social y Difusión</v>
      </c>
      <c r="F54" s="69" t="e">
        <f>+MIR_2018!#REF!</f>
        <v>#REF!</v>
      </c>
      <c r="G54" s="69" t="e">
        <f>MIR_2018!#REF!</f>
        <v>#REF!</v>
      </c>
      <c r="H54" s="70" t="e">
        <f>+MIR_2018!#REF!</f>
        <v>#REF!</v>
      </c>
      <c r="I54" s="70" t="e">
        <f>+MIR_2018!#REF!</f>
        <v>#REF!</v>
      </c>
      <c r="J54" s="70" t="e">
        <f>+MIR_2018!#REF!</f>
        <v>#REF!</v>
      </c>
      <c r="K54" s="70" t="e">
        <f>+MIR_2018!#REF!</f>
        <v>#REF!</v>
      </c>
      <c r="L54" s="70" t="e">
        <f>+MIR_2018!#REF!</f>
        <v>#REF!</v>
      </c>
      <c r="M54" s="70" t="e">
        <f>+MIR_2018!#REF!</f>
        <v>#REF!</v>
      </c>
      <c r="N54" s="70" t="e">
        <f>+MIR_2018!#REF!</f>
        <v>#REF!</v>
      </c>
      <c r="O54" s="70" t="e">
        <f>+MIR_2018!#REF!</f>
        <v>#REF!</v>
      </c>
      <c r="P54" s="70" t="e">
        <f>+MIR_2018!#REF!</f>
        <v>#REF!</v>
      </c>
      <c r="Q54" s="70" t="e">
        <f>+MIR_2018!#REF!</f>
        <v>#REF!</v>
      </c>
      <c r="R54" s="70" t="e">
        <f>+MIR_2018!#REF!</f>
        <v>#REF!</v>
      </c>
      <c r="S54" s="70" t="e">
        <f>+MIR_2018!#REF!</f>
        <v>#REF!</v>
      </c>
      <c r="T54" s="70" t="e">
        <f>+MIR_2018!#REF!</f>
        <v>#REF!</v>
      </c>
      <c r="U54" s="71" t="e">
        <f>+MIR_2018!#REF!</f>
        <v>#REF!</v>
      </c>
      <c r="V54" s="71" t="e">
        <f>+MIR_2018!#REF!</f>
        <v>#REF!</v>
      </c>
      <c r="W54" s="69" t="e">
        <f>+MIR_2018!#REF!</f>
        <v>#REF!</v>
      </c>
      <c r="X54" s="67" t="e">
        <f>+MIR_2018!#REF!</f>
        <v>#REF!</v>
      </c>
      <c r="Y54" s="70" t="e">
        <f>+MIR_2018!#REF!</f>
        <v>#REF!</v>
      </c>
      <c r="Z54" s="69" t="e">
        <f>+MIR_2018!#REF!</f>
        <v>#REF!</v>
      </c>
      <c r="AA54" s="69" t="e">
        <f>+MIR_2018!#REF!</f>
        <v>#REF!</v>
      </c>
      <c r="AB54" s="69" t="e">
        <f ca="1">+IF(AD54="No aplica","-",IF(MIR_2018!#REF!="Sin avance","Sin avance",IF(MIR_2018!#REF!&lt;&gt;"Sin avance",_xlfn.FORMULATEXT(MIR_2018!#REF!),"0")))</f>
        <v>#REF!</v>
      </c>
      <c r="AC54" s="69" t="e">
        <f>+MIR_2018!#REF!</f>
        <v>#REF!</v>
      </c>
      <c r="AD54" s="69" t="e">
        <f>+MIR_2018!#REF!</f>
        <v>#REF!</v>
      </c>
      <c r="AE54" s="69" t="e">
        <f>+MIR_2018!#REF!</f>
        <v>#REF!</v>
      </c>
      <c r="AF54" s="70" t="e">
        <f>+MIR_2018!#REF!</f>
        <v>#REF!</v>
      </c>
      <c r="AG54" s="69" t="e">
        <f>+MIR_2018!#REF!</f>
        <v>#REF!</v>
      </c>
      <c r="AH54" s="69" t="e">
        <f ca="1">+IF(AJ54="No aplica","-",IF(MIR_2018!#REF!="Sin avance","Sin avance",IF(MIR_2018!#REF!&lt;&gt;"Sin avance",_xlfn.FORMULATEXT(MIR_2018!#REF!),"0")))</f>
        <v>#REF!</v>
      </c>
      <c r="AI54" s="69" t="e">
        <f>+MIR_2018!#REF!</f>
        <v>#REF!</v>
      </c>
      <c r="AJ54" s="69" t="e">
        <f>+MIR_2018!#REF!</f>
        <v>#REF!</v>
      </c>
      <c r="AK54" s="69" t="e">
        <f>+MIR_2018!#REF!</f>
        <v>#REF!</v>
      </c>
      <c r="AL54" s="70" t="e">
        <f>+MIR_2018!#REF!</f>
        <v>#REF!</v>
      </c>
      <c r="AM54" s="69" t="e">
        <f>+MIR_2018!#REF!</f>
        <v>#REF!</v>
      </c>
      <c r="AN54" s="69" t="e">
        <f ca="1">+IF(AP54="No aplica","0",IF(MIR_2018!#REF!="Sin avance","Sin avance",IF(MIR_2018!#REF!&lt;&gt;"Sin avance",_xlfn.FORMULATEXT(MIR_2018!#REF!),"0")))</f>
        <v>#REF!</v>
      </c>
      <c r="AO54" s="69" t="e">
        <f>+MIR_2018!#REF!</f>
        <v>#REF!</v>
      </c>
      <c r="AP54" s="69" t="e">
        <f>+MIR_2018!#REF!</f>
        <v>#REF!</v>
      </c>
      <c r="AQ54" s="69" t="e">
        <f>+MIR_2018!#REF!</f>
        <v>#REF!</v>
      </c>
      <c r="AR54" s="70" t="e">
        <f>+MIR_2018!#REF!</f>
        <v>#REF!</v>
      </c>
      <c r="AS54" s="69" t="e">
        <f>+MIR_2018!#REF!</f>
        <v>#REF!</v>
      </c>
      <c r="AT54" s="69" t="e">
        <f ca="1">+IF(AV54="No aplica","0",IF(MIR_2018!#REF!="Sin avance","Sin avance",IF(MIR_2018!#REF!&lt;&gt;"Sin avance",_xlfn.FORMULATEXT(MIR_2018!#REF!),"0")))</f>
        <v>#REF!</v>
      </c>
      <c r="AU54" s="69" t="e">
        <f>+MIR_2018!#REF!</f>
        <v>#REF!</v>
      </c>
      <c r="AV54" s="69" t="e">
        <f>+MIR_2018!#REF!</f>
        <v>#REF!</v>
      </c>
      <c r="AW54" s="69" t="e">
        <f>+MIR_2018!#REF!</f>
        <v>#REF!</v>
      </c>
      <c r="AX54" s="70" t="e">
        <f>+MIR_2018!#REF!</f>
        <v>#REF!</v>
      </c>
      <c r="AY54" s="69" t="e">
        <f>+MIR_2018!#REF!</f>
        <v>#REF!</v>
      </c>
      <c r="AZ54" s="72" t="e">
        <f ca="1">+IF(BB54="No aplica","-",IF(MIR_2018!#REF!="Sin avance","Sin avance",IF(MIR_2018!#REF!&lt;&gt;"Sin avance",_xlfn.FORMULATEXT(MIR_2018!#REF!),"-")))</f>
        <v>#REF!</v>
      </c>
      <c r="BA54" s="69" t="e">
        <f>+MIR_2018!#REF!</f>
        <v>#REF!</v>
      </c>
      <c r="BB54" s="69" t="e">
        <f>+MIR_2018!#REF!</f>
        <v>#REF!</v>
      </c>
      <c r="BC54" s="69" t="e">
        <f>+MIR_2018!#REF!</f>
        <v>#REF!</v>
      </c>
      <c r="BD54" s="70" t="e">
        <f>+MIR_2018!#REF!</f>
        <v>#REF!</v>
      </c>
    </row>
    <row r="55" spans="1:56" s="69" customFormat="1" x14ac:dyDescent="0.25">
      <c r="A55" s="67">
        <f>+VLOOKUP($D55,Catálogos!$A$14:$E$40,5,0)</f>
        <v>2</v>
      </c>
      <c r="B55" s="68" t="str">
        <f>+VLOOKUP($D55,Catálogos!$A$14:$E$40,3,0)</f>
        <v>Promover el pleno ejercicio de los derechos de acceso a la información pública y de protección de datos personales, así como la transparencia y apertura de las instituciones públicas.</v>
      </c>
      <c r="C55" s="68" t="str">
        <f>+VLOOKUP(D55,Catálogos!$A$14:$F$40,6,0)</f>
        <v>Presidencia</v>
      </c>
      <c r="D55" s="69" t="str">
        <f>+MID(MIR_2018!$D$6,1,3)</f>
        <v>170</v>
      </c>
      <c r="E55" s="68" t="str">
        <f>+MID(MIR_2018!$D$6,7,150)</f>
        <v>Dirección General de Comunicación Social y Difusión</v>
      </c>
      <c r="F55" s="69" t="e">
        <f>+MIR_2018!#REF!</f>
        <v>#REF!</v>
      </c>
      <c r="G55" s="69" t="e">
        <f>MIR_2018!#REF!</f>
        <v>#REF!</v>
      </c>
      <c r="H55" s="70" t="e">
        <f>+MIR_2018!#REF!</f>
        <v>#REF!</v>
      </c>
      <c r="I55" s="70" t="e">
        <f>+MIR_2018!#REF!</f>
        <v>#REF!</v>
      </c>
      <c r="J55" s="70" t="e">
        <f>+MIR_2018!#REF!</f>
        <v>#REF!</v>
      </c>
      <c r="K55" s="70" t="e">
        <f>+MIR_2018!#REF!</f>
        <v>#REF!</v>
      </c>
      <c r="L55" s="70" t="e">
        <f>+MIR_2018!#REF!</f>
        <v>#REF!</v>
      </c>
      <c r="M55" s="70" t="e">
        <f>+MIR_2018!#REF!</f>
        <v>#REF!</v>
      </c>
      <c r="N55" s="70" t="e">
        <f>+MIR_2018!#REF!</f>
        <v>#REF!</v>
      </c>
      <c r="O55" s="70" t="e">
        <f>+MIR_2018!#REF!</f>
        <v>#REF!</v>
      </c>
      <c r="P55" s="70" t="e">
        <f>+MIR_2018!#REF!</f>
        <v>#REF!</v>
      </c>
      <c r="Q55" s="70" t="e">
        <f>+MIR_2018!#REF!</f>
        <v>#REF!</v>
      </c>
      <c r="R55" s="70" t="e">
        <f>+MIR_2018!#REF!</f>
        <v>#REF!</v>
      </c>
      <c r="S55" s="70" t="e">
        <f>+MIR_2018!#REF!</f>
        <v>#REF!</v>
      </c>
      <c r="T55" s="70" t="e">
        <f>+MIR_2018!#REF!</f>
        <v>#REF!</v>
      </c>
      <c r="U55" s="71" t="e">
        <f>+MIR_2018!#REF!</f>
        <v>#REF!</v>
      </c>
      <c r="V55" s="71" t="e">
        <f>+MIR_2018!#REF!</f>
        <v>#REF!</v>
      </c>
      <c r="W55" s="69" t="e">
        <f>+MIR_2018!#REF!</f>
        <v>#REF!</v>
      </c>
      <c r="X55" s="67" t="e">
        <f>+MIR_2018!#REF!</f>
        <v>#REF!</v>
      </c>
      <c r="Y55" s="70" t="e">
        <f>+MIR_2018!#REF!</f>
        <v>#REF!</v>
      </c>
      <c r="Z55" s="69" t="e">
        <f>+MIR_2018!#REF!</f>
        <v>#REF!</v>
      </c>
      <c r="AA55" s="69" t="e">
        <f>+MIR_2018!#REF!</f>
        <v>#REF!</v>
      </c>
      <c r="AB55" s="69" t="e">
        <f ca="1">+IF(AD55="No aplica","-",IF(MIR_2018!#REF!="Sin avance","Sin avance",IF(MIR_2018!#REF!&lt;&gt;"Sin avance",_xlfn.FORMULATEXT(MIR_2018!#REF!),"0")))</f>
        <v>#REF!</v>
      </c>
      <c r="AC55" s="69" t="e">
        <f>+MIR_2018!#REF!</f>
        <v>#REF!</v>
      </c>
      <c r="AD55" s="69" t="e">
        <f>+MIR_2018!#REF!</f>
        <v>#REF!</v>
      </c>
      <c r="AE55" s="69" t="e">
        <f>+MIR_2018!#REF!</f>
        <v>#REF!</v>
      </c>
      <c r="AF55" s="70" t="e">
        <f>+MIR_2018!#REF!</f>
        <v>#REF!</v>
      </c>
      <c r="AG55" s="69" t="e">
        <f>+MIR_2018!#REF!</f>
        <v>#REF!</v>
      </c>
      <c r="AH55" s="69" t="e">
        <f ca="1">+IF(AJ55="No aplica","-",IF(MIR_2018!#REF!="Sin avance","Sin avance",IF(MIR_2018!#REF!&lt;&gt;"Sin avance",_xlfn.FORMULATEXT(MIR_2018!#REF!),"0")))</f>
        <v>#REF!</v>
      </c>
      <c r="AI55" s="69" t="e">
        <f>+MIR_2018!#REF!</f>
        <v>#REF!</v>
      </c>
      <c r="AJ55" s="69" t="e">
        <f>+MIR_2018!#REF!</f>
        <v>#REF!</v>
      </c>
      <c r="AK55" s="69" t="e">
        <f>+MIR_2018!#REF!</f>
        <v>#REF!</v>
      </c>
      <c r="AL55" s="70" t="e">
        <f>+MIR_2018!#REF!</f>
        <v>#REF!</v>
      </c>
      <c r="AM55" s="69" t="e">
        <f>+MIR_2018!#REF!</f>
        <v>#REF!</v>
      </c>
      <c r="AN55" s="69" t="e">
        <f ca="1">+IF(AP55="No aplica","0",IF(MIR_2018!#REF!="Sin avance","Sin avance",IF(MIR_2018!#REF!&lt;&gt;"Sin avance",_xlfn.FORMULATEXT(MIR_2018!#REF!),"0")))</f>
        <v>#REF!</v>
      </c>
      <c r="AO55" s="69" t="e">
        <f>+MIR_2018!#REF!</f>
        <v>#REF!</v>
      </c>
      <c r="AP55" s="69" t="e">
        <f>+MIR_2018!#REF!</f>
        <v>#REF!</v>
      </c>
      <c r="AQ55" s="69" t="e">
        <f>+MIR_2018!#REF!</f>
        <v>#REF!</v>
      </c>
      <c r="AR55" s="70" t="e">
        <f>+MIR_2018!#REF!</f>
        <v>#REF!</v>
      </c>
      <c r="AS55" s="69" t="e">
        <f>+MIR_2018!#REF!</f>
        <v>#REF!</v>
      </c>
      <c r="AT55" s="69" t="e">
        <f ca="1">+IF(AV55="No aplica","0",IF(MIR_2018!#REF!="Sin avance","Sin avance",IF(MIR_2018!#REF!&lt;&gt;"Sin avance",_xlfn.FORMULATEXT(MIR_2018!#REF!),"0")))</f>
        <v>#REF!</v>
      </c>
      <c r="AU55" s="69" t="e">
        <f>+MIR_2018!#REF!</f>
        <v>#REF!</v>
      </c>
      <c r="AV55" s="69" t="e">
        <f>+MIR_2018!#REF!</f>
        <v>#REF!</v>
      </c>
      <c r="AW55" s="69" t="e">
        <f>+MIR_2018!#REF!</f>
        <v>#REF!</v>
      </c>
      <c r="AX55" s="70" t="e">
        <f>+MIR_2018!#REF!</f>
        <v>#REF!</v>
      </c>
      <c r="AY55" s="69" t="e">
        <f>+MIR_2018!#REF!</f>
        <v>#REF!</v>
      </c>
      <c r="AZ55" s="72" t="e">
        <f ca="1">+IF(BB55="No aplica","-",IF(MIR_2018!#REF!="Sin avance","Sin avance",IF(MIR_2018!#REF!&lt;&gt;"Sin avance",_xlfn.FORMULATEXT(MIR_2018!#REF!),"-")))</f>
        <v>#REF!</v>
      </c>
      <c r="BA55" s="69" t="e">
        <f>+MIR_2018!#REF!</f>
        <v>#REF!</v>
      </c>
      <c r="BB55" s="69" t="e">
        <f>+MIR_2018!#REF!</f>
        <v>#REF!</v>
      </c>
      <c r="BC55" s="69" t="e">
        <f>+MIR_2018!#REF!</f>
        <v>#REF!</v>
      </c>
      <c r="BD55" s="70" t="e">
        <f>+MIR_2018!#REF!</f>
        <v>#REF!</v>
      </c>
    </row>
    <row r="56" spans="1:56" s="69" customFormat="1" x14ac:dyDescent="0.25">
      <c r="A56" s="67">
        <f>+VLOOKUP($D56,Catálogos!$A$14:$E$40,5,0)</f>
        <v>2</v>
      </c>
      <c r="B56" s="68" t="str">
        <f>+VLOOKUP($D56,Catálogos!$A$14:$E$40,3,0)</f>
        <v>Promover el pleno ejercicio de los derechos de acceso a la información pública y de protección de datos personales, así como la transparencia y apertura de las instituciones públicas.</v>
      </c>
      <c r="C56" s="68" t="str">
        <f>+VLOOKUP(D56,Catálogos!$A$14:$F$40,6,0)</f>
        <v>Presidencia</v>
      </c>
      <c r="D56" s="69" t="str">
        <f>+MID(MIR_2018!$D$6,1,3)</f>
        <v>170</v>
      </c>
      <c r="E56" s="68" t="str">
        <f>+MID(MIR_2018!$D$6,7,150)</f>
        <v>Dirección General de Comunicación Social y Difusión</v>
      </c>
      <c r="F56" s="69" t="e">
        <f>+MIR_2018!#REF!</f>
        <v>#REF!</v>
      </c>
      <c r="G56" s="69" t="e">
        <f>MIR_2018!#REF!</f>
        <v>#REF!</v>
      </c>
      <c r="H56" s="70" t="e">
        <f>+MIR_2018!#REF!</f>
        <v>#REF!</v>
      </c>
      <c r="I56" s="70" t="e">
        <f>+MIR_2018!#REF!</f>
        <v>#REF!</v>
      </c>
      <c r="J56" s="70" t="e">
        <f>+MIR_2018!#REF!</f>
        <v>#REF!</v>
      </c>
      <c r="K56" s="70" t="e">
        <f>+MIR_2018!#REF!</f>
        <v>#REF!</v>
      </c>
      <c r="L56" s="70" t="e">
        <f>+MIR_2018!#REF!</f>
        <v>#REF!</v>
      </c>
      <c r="M56" s="70" t="e">
        <f>+MIR_2018!#REF!</f>
        <v>#REF!</v>
      </c>
      <c r="N56" s="70" t="e">
        <f>+MIR_2018!#REF!</f>
        <v>#REF!</v>
      </c>
      <c r="O56" s="70" t="e">
        <f>+MIR_2018!#REF!</f>
        <v>#REF!</v>
      </c>
      <c r="P56" s="70" t="e">
        <f>+MIR_2018!#REF!</f>
        <v>#REF!</v>
      </c>
      <c r="Q56" s="70" t="e">
        <f>+MIR_2018!#REF!</f>
        <v>#REF!</v>
      </c>
      <c r="R56" s="70" t="e">
        <f>+MIR_2018!#REF!</f>
        <v>#REF!</v>
      </c>
      <c r="S56" s="70" t="e">
        <f>+MIR_2018!#REF!</f>
        <v>#REF!</v>
      </c>
      <c r="T56" s="70" t="e">
        <f>+MIR_2018!#REF!</f>
        <v>#REF!</v>
      </c>
      <c r="U56" s="71" t="e">
        <f>+MIR_2018!#REF!</f>
        <v>#REF!</v>
      </c>
      <c r="V56" s="71" t="e">
        <f>+MIR_2018!#REF!</f>
        <v>#REF!</v>
      </c>
      <c r="W56" s="69" t="e">
        <f>+MIR_2018!#REF!</f>
        <v>#REF!</v>
      </c>
      <c r="X56" s="67" t="e">
        <f>+MIR_2018!#REF!</f>
        <v>#REF!</v>
      </c>
      <c r="Y56" s="70" t="e">
        <f>+MIR_2018!#REF!</f>
        <v>#REF!</v>
      </c>
      <c r="Z56" s="69" t="e">
        <f>+MIR_2018!#REF!</f>
        <v>#REF!</v>
      </c>
      <c r="AA56" s="69" t="e">
        <f>+MIR_2018!#REF!</f>
        <v>#REF!</v>
      </c>
      <c r="AB56" s="69" t="e">
        <f ca="1">+IF(AD56="No aplica","-",IF(MIR_2018!#REF!="Sin avance","Sin avance",IF(MIR_2018!#REF!&lt;&gt;"Sin avance",_xlfn.FORMULATEXT(MIR_2018!#REF!),"0")))</f>
        <v>#REF!</v>
      </c>
      <c r="AC56" s="69" t="e">
        <f>+MIR_2018!#REF!</f>
        <v>#REF!</v>
      </c>
      <c r="AD56" s="69" t="e">
        <f>+MIR_2018!#REF!</f>
        <v>#REF!</v>
      </c>
      <c r="AE56" s="69" t="e">
        <f>+MIR_2018!#REF!</f>
        <v>#REF!</v>
      </c>
      <c r="AF56" s="70" t="e">
        <f>+MIR_2018!#REF!</f>
        <v>#REF!</v>
      </c>
      <c r="AG56" s="69" t="e">
        <f>+MIR_2018!#REF!</f>
        <v>#REF!</v>
      </c>
      <c r="AH56" s="69" t="e">
        <f ca="1">+IF(AJ56="No aplica","-",IF(MIR_2018!#REF!="Sin avance","Sin avance",IF(MIR_2018!#REF!&lt;&gt;"Sin avance",_xlfn.FORMULATEXT(MIR_2018!#REF!),"0")))</f>
        <v>#REF!</v>
      </c>
      <c r="AI56" s="69" t="e">
        <f>+MIR_2018!#REF!</f>
        <v>#REF!</v>
      </c>
      <c r="AJ56" s="69" t="e">
        <f>+MIR_2018!#REF!</f>
        <v>#REF!</v>
      </c>
      <c r="AK56" s="69" t="e">
        <f>+MIR_2018!#REF!</f>
        <v>#REF!</v>
      </c>
      <c r="AL56" s="70" t="e">
        <f>+MIR_2018!#REF!</f>
        <v>#REF!</v>
      </c>
      <c r="AM56" s="69" t="e">
        <f>+MIR_2018!#REF!</f>
        <v>#REF!</v>
      </c>
      <c r="AN56" s="69" t="e">
        <f ca="1">+IF(AP56="No aplica","0",IF(MIR_2018!#REF!="Sin avance","Sin avance",IF(MIR_2018!#REF!&lt;&gt;"Sin avance",_xlfn.FORMULATEXT(MIR_2018!#REF!),"0")))</f>
        <v>#REF!</v>
      </c>
      <c r="AO56" s="69" t="e">
        <f>+MIR_2018!#REF!</f>
        <v>#REF!</v>
      </c>
      <c r="AP56" s="69" t="e">
        <f>+MIR_2018!#REF!</f>
        <v>#REF!</v>
      </c>
      <c r="AQ56" s="69" t="e">
        <f>+MIR_2018!#REF!</f>
        <v>#REF!</v>
      </c>
      <c r="AR56" s="70" t="e">
        <f>+MIR_2018!#REF!</f>
        <v>#REF!</v>
      </c>
      <c r="AS56" s="69" t="e">
        <f>+MIR_2018!#REF!</f>
        <v>#REF!</v>
      </c>
      <c r="AT56" s="69" t="e">
        <f ca="1">+IF(AV56="No aplica","0",IF(MIR_2018!#REF!="Sin avance","Sin avance",IF(MIR_2018!#REF!&lt;&gt;"Sin avance",_xlfn.FORMULATEXT(MIR_2018!#REF!),"0")))</f>
        <v>#REF!</v>
      </c>
      <c r="AU56" s="69" t="e">
        <f>+MIR_2018!#REF!</f>
        <v>#REF!</v>
      </c>
      <c r="AV56" s="69" t="e">
        <f>+MIR_2018!#REF!</f>
        <v>#REF!</v>
      </c>
      <c r="AW56" s="69" t="e">
        <f>+MIR_2018!#REF!</f>
        <v>#REF!</v>
      </c>
      <c r="AX56" s="70" t="e">
        <f>+MIR_2018!#REF!</f>
        <v>#REF!</v>
      </c>
      <c r="AY56" s="69" t="e">
        <f>+MIR_2018!#REF!</f>
        <v>#REF!</v>
      </c>
      <c r="AZ56" s="72" t="e">
        <f ca="1">+IF(BB56="No aplica","-",IF(MIR_2018!#REF!="Sin avance","Sin avance",IF(MIR_2018!#REF!&lt;&gt;"Sin avance",_xlfn.FORMULATEXT(MIR_2018!#REF!),"-")))</f>
        <v>#REF!</v>
      </c>
      <c r="BA56" s="69" t="e">
        <f>+MIR_2018!#REF!</f>
        <v>#REF!</v>
      </c>
      <c r="BB56" s="69" t="e">
        <f>+MIR_2018!#REF!</f>
        <v>#REF!</v>
      </c>
      <c r="BC56" s="69" t="e">
        <f>+MIR_2018!#REF!</f>
        <v>#REF!</v>
      </c>
      <c r="BD56" s="70" t="e">
        <f>+MIR_2018!#REF!</f>
        <v>#REF!</v>
      </c>
    </row>
    <row r="57" spans="1:56" s="69" customFormat="1" x14ac:dyDescent="0.25">
      <c r="A57" s="67">
        <f>+VLOOKUP($D57,Catálogos!$A$14:$E$40,5,0)</f>
        <v>2</v>
      </c>
      <c r="B57" s="68" t="str">
        <f>+VLOOKUP($D57,Catálogos!$A$14:$E$40,3,0)</f>
        <v>Promover el pleno ejercicio de los derechos de acceso a la información pública y de protección de datos personales, así como la transparencia y apertura de las instituciones públicas.</v>
      </c>
      <c r="C57" s="68" t="str">
        <f>+VLOOKUP(D57,Catálogos!$A$14:$F$40,6,0)</f>
        <v>Presidencia</v>
      </c>
      <c r="D57" s="69" t="str">
        <f>+MID(MIR_2018!$D$6,1,3)</f>
        <v>170</v>
      </c>
      <c r="E57" s="68" t="str">
        <f>+MID(MIR_2018!$D$6,7,150)</f>
        <v>Dirección General de Comunicación Social y Difusión</v>
      </c>
      <c r="F57" s="69" t="e">
        <f>+MIR_2018!#REF!</f>
        <v>#REF!</v>
      </c>
      <c r="G57" s="69" t="e">
        <f>MIR_2018!#REF!</f>
        <v>#REF!</v>
      </c>
      <c r="H57" s="70" t="e">
        <f>+MIR_2018!#REF!</f>
        <v>#REF!</v>
      </c>
      <c r="I57" s="70" t="e">
        <f>+MIR_2018!#REF!</f>
        <v>#REF!</v>
      </c>
      <c r="J57" s="70" t="e">
        <f>+MIR_2018!#REF!</f>
        <v>#REF!</v>
      </c>
      <c r="K57" s="70" t="e">
        <f>+MIR_2018!#REF!</f>
        <v>#REF!</v>
      </c>
      <c r="L57" s="70" t="e">
        <f>+MIR_2018!#REF!</f>
        <v>#REF!</v>
      </c>
      <c r="M57" s="70" t="e">
        <f>+MIR_2018!#REF!</f>
        <v>#REF!</v>
      </c>
      <c r="N57" s="70" t="e">
        <f>+MIR_2018!#REF!</f>
        <v>#REF!</v>
      </c>
      <c r="O57" s="70" t="e">
        <f>+MIR_2018!#REF!</f>
        <v>#REF!</v>
      </c>
      <c r="P57" s="70" t="e">
        <f>+MIR_2018!#REF!</f>
        <v>#REF!</v>
      </c>
      <c r="Q57" s="70" t="e">
        <f>+MIR_2018!#REF!</f>
        <v>#REF!</v>
      </c>
      <c r="R57" s="70" t="e">
        <f>+MIR_2018!#REF!</f>
        <v>#REF!</v>
      </c>
      <c r="S57" s="70" t="e">
        <f>+MIR_2018!#REF!</f>
        <v>#REF!</v>
      </c>
      <c r="T57" s="70" t="e">
        <f>+MIR_2018!#REF!</f>
        <v>#REF!</v>
      </c>
      <c r="U57" s="71" t="e">
        <f>+MIR_2018!#REF!</f>
        <v>#REF!</v>
      </c>
      <c r="V57" s="71" t="e">
        <f>+MIR_2018!#REF!</f>
        <v>#REF!</v>
      </c>
      <c r="W57" s="69" t="e">
        <f>+MIR_2018!#REF!</f>
        <v>#REF!</v>
      </c>
      <c r="X57" s="67" t="e">
        <f>+MIR_2018!#REF!</f>
        <v>#REF!</v>
      </c>
      <c r="Y57" s="70" t="e">
        <f>+MIR_2018!#REF!</f>
        <v>#REF!</v>
      </c>
      <c r="Z57" s="69" t="e">
        <f>+MIR_2018!#REF!</f>
        <v>#REF!</v>
      </c>
      <c r="AA57" s="69" t="e">
        <f>+MIR_2018!#REF!</f>
        <v>#REF!</v>
      </c>
      <c r="AB57" s="69" t="e">
        <f ca="1">+IF(AD57="No aplica","-",IF(MIR_2018!#REF!="Sin avance","Sin avance",IF(MIR_2018!#REF!&lt;&gt;"Sin avance",_xlfn.FORMULATEXT(MIR_2018!#REF!),"0")))</f>
        <v>#REF!</v>
      </c>
      <c r="AC57" s="69" t="e">
        <f>+MIR_2018!#REF!</f>
        <v>#REF!</v>
      </c>
      <c r="AD57" s="69" t="e">
        <f>+MIR_2018!#REF!</f>
        <v>#REF!</v>
      </c>
      <c r="AE57" s="69" t="e">
        <f>+MIR_2018!#REF!</f>
        <v>#REF!</v>
      </c>
      <c r="AF57" s="70" t="e">
        <f>+MIR_2018!#REF!</f>
        <v>#REF!</v>
      </c>
      <c r="AG57" s="69" t="e">
        <f>+MIR_2018!#REF!</f>
        <v>#REF!</v>
      </c>
      <c r="AH57" s="69" t="e">
        <f ca="1">+IF(AJ57="No aplica","-",IF(MIR_2018!#REF!="Sin avance","Sin avance",IF(MIR_2018!#REF!&lt;&gt;"Sin avance",_xlfn.FORMULATEXT(MIR_2018!#REF!),"0")))</f>
        <v>#REF!</v>
      </c>
      <c r="AI57" s="69" t="e">
        <f>+MIR_2018!#REF!</f>
        <v>#REF!</v>
      </c>
      <c r="AJ57" s="69" t="e">
        <f>+MIR_2018!#REF!</f>
        <v>#REF!</v>
      </c>
      <c r="AK57" s="69" t="e">
        <f>+MIR_2018!#REF!</f>
        <v>#REF!</v>
      </c>
      <c r="AL57" s="70" t="e">
        <f>+MIR_2018!#REF!</f>
        <v>#REF!</v>
      </c>
      <c r="AM57" s="69" t="e">
        <f>+MIR_2018!#REF!</f>
        <v>#REF!</v>
      </c>
      <c r="AN57" s="69" t="e">
        <f ca="1">+IF(AP57="No aplica","0",IF(MIR_2018!#REF!="Sin avance","Sin avance",IF(MIR_2018!#REF!&lt;&gt;"Sin avance",_xlfn.FORMULATEXT(MIR_2018!#REF!),"0")))</f>
        <v>#REF!</v>
      </c>
      <c r="AO57" s="69" t="e">
        <f>+MIR_2018!#REF!</f>
        <v>#REF!</v>
      </c>
      <c r="AP57" s="69" t="e">
        <f>+MIR_2018!#REF!</f>
        <v>#REF!</v>
      </c>
      <c r="AQ57" s="69" t="e">
        <f>+MIR_2018!#REF!</f>
        <v>#REF!</v>
      </c>
      <c r="AR57" s="70" t="e">
        <f>+MIR_2018!#REF!</f>
        <v>#REF!</v>
      </c>
      <c r="AS57" s="69" t="e">
        <f>+MIR_2018!#REF!</f>
        <v>#REF!</v>
      </c>
      <c r="AT57" s="69" t="e">
        <f ca="1">+IF(AV57="No aplica","0",IF(MIR_2018!#REF!="Sin avance","Sin avance",IF(MIR_2018!#REF!&lt;&gt;"Sin avance",_xlfn.FORMULATEXT(MIR_2018!#REF!),"0")))</f>
        <v>#REF!</v>
      </c>
      <c r="AU57" s="69" t="e">
        <f>+MIR_2018!#REF!</f>
        <v>#REF!</v>
      </c>
      <c r="AV57" s="69" t="e">
        <f>+MIR_2018!#REF!</f>
        <v>#REF!</v>
      </c>
      <c r="AW57" s="69" t="e">
        <f>+MIR_2018!#REF!</f>
        <v>#REF!</v>
      </c>
      <c r="AX57" s="70" t="e">
        <f>+MIR_2018!#REF!</f>
        <v>#REF!</v>
      </c>
      <c r="AY57" s="69" t="e">
        <f>+MIR_2018!#REF!</f>
        <v>#REF!</v>
      </c>
      <c r="AZ57" s="72" t="e">
        <f ca="1">+IF(BB57="No aplica","-",IF(MIR_2018!#REF!="Sin avance","Sin avance",IF(MIR_2018!#REF!&lt;&gt;"Sin avance",_xlfn.FORMULATEXT(MIR_2018!#REF!),"-")))</f>
        <v>#REF!</v>
      </c>
      <c r="BA57" s="69" t="e">
        <f>+MIR_2018!#REF!</f>
        <v>#REF!</v>
      </c>
      <c r="BB57" s="69" t="e">
        <f>+MIR_2018!#REF!</f>
        <v>#REF!</v>
      </c>
      <c r="BC57" s="69" t="e">
        <f>+MIR_2018!#REF!</f>
        <v>#REF!</v>
      </c>
      <c r="BD57" s="70" t="e">
        <f>+MIR_2018!#REF!</f>
        <v>#REF!</v>
      </c>
    </row>
    <row r="58" spans="1:56" s="69" customFormat="1" x14ac:dyDescent="0.25">
      <c r="A58" s="67">
        <f>+VLOOKUP($D58,Catálogos!$A$14:$E$40,5,0)</f>
        <v>2</v>
      </c>
      <c r="B58" s="68" t="str">
        <f>+VLOOKUP($D58,Catálogos!$A$14:$E$40,3,0)</f>
        <v>Promover el pleno ejercicio de los derechos de acceso a la información pública y de protección de datos personales, así como la transparencia y apertura de las instituciones públicas.</v>
      </c>
      <c r="C58" s="68" t="str">
        <f>+VLOOKUP(D58,Catálogos!$A$14:$F$40,6,0)</f>
        <v>Presidencia</v>
      </c>
      <c r="D58" s="69" t="str">
        <f>+MID(MIR_2018!$D$6,1,3)</f>
        <v>170</v>
      </c>
      <c r="E58" s="68" t="str">
        <f>+MID(MIR_2018!$D$6,7,150)</f>
        <v>Dirección General de Comunicación Social y Difusión</v>
      </c>
      <c r="F58" s="69" t="e">
        <f>+MIR_2018!#REF!</f>
        <v>#REF!</v>
      </c>
      <c r="G58" s="69" t="e">
        <f>MIR_2018!#REF!</f>
        <v>#REF!</v>
      </c>
      <c r="H58" s="70" t="e">
        <f>+MIR_2018!#REF!</f>
        <v>#REF!</v>
      </c>
      <c r="I58" s="70" t="e">
        <f>+MIR_2018!#REF!</f>
        <v>#REF!</v>
      </c>
      <c r="J58" s="70" t="e">
        <f>+MIR_2018!#REF!</f>
        <v>#REF!</v>
      </c>
      <c r="K58" s="70" t="e">
        <f>+MIR_2018!#REF!</f>
        <v>#REF!</v>
      </c>
      <c r="L58" s="70" t="e">
        <f>+MIR_2018!#REF!</f>
        <v>#REF!</v>
      </c>
      <c r="M58" s="70" t="e">
        <f>+MIR_2018!#REF!</f>
        <v>#REF!</v>
      </c>
      <c r="N58" s="70" t="e">
        <f>+MIR_2018!#REF!</f>
        <v>#REF!</v>
      </c>
      <c r="O58" s="70" t="e">
        <f>+MIR_2018!#REF!</f>
        <v>#REF!</v>
      </c>
      <c r="P58" s="70" t="e">
        <f>+MIR_2018!#REF!</f>
        <v>#REF!</v>
      </c>
      <c r="Q58" s="70" t="e">
        <f>+MIR_2018!#REF!</f>
        <v>#REF!</v>
      </c>
      <c r="R58" s="70" t="e">
        <f>+MIR_2018!#REF!</f>
        <v>#REF!</v>
      </c>
      <c r="S58" s="70" t="e">
        <f>+MIR_2018!#REF!</f>
        <v>#REF!</v>
      </c>
      <c r="T58" s="70" t="e">
        <f>+MIR_2018!#REF!</f>
        <v>#REF!</v>
      </c>
      <c r="U58" s="71" t="e">
        <f>+MIR_2018!#REF!</f>
        <v>#REF!</v>
      </c>
      <c r="V58" s="71" t="e">
        <f>+MIR_2018!#REF!</f>
        <v>#REF!</v>
      </c>
      <c r="W58" s="69" t="e">
        <f>+MIR_2018!#REF!</f>
        <v>#REF!</v>
      </c>
      <c r="X58" s="67" t="e">
        <f>+MIR_2018!#REF!</f>
        <v>#REF!</v>
      </c>
      <c r="Y58" s="70" t="e">
        <f>+MIR_2018!#REF!</f>
        <v>#REF!</v>
      </c>
      <c r="Z58" s="69" t="e">
        <f>+MIR_2018!#REF!</f>
        <v>#REF!</v>
      </c>
      <c r="AA58" s="69" t="e">
        <f>+MIR_2018!#REF!</f>
        <v>#REF!</v>
      </c>
      <c r="AB58" s="69" t="e">
        <f ca="1">+IF(AD58="No aplica","-",IF(MIR_2018!#REF!="Sin avance","Sin avance",IF(MIR_2018!#REF!&lt;&gt;"Sin avance",_xlfn.FORMULATEXT(MIR_2018!#REF!),"0")))</f>
        <v>#REF!</v>
      </c>
      <c r="AC58" s="69" t="e">
        <f>+MIR_2018!#REF!</f>
        <v>#REF!</v>
      </c>
      <c r="AD58" s="69" t="e">
        <f>+MIR_2018!#REF!</f>
        <v>#REF!</v>
      </c>
      <c r="AE58" s="69" t="e">
        <f>+MIR_2018!#REF!</f>
        <v>#REF!</v>
      </c>
      <c r="AF58" s="70" t="e">
        <f>+MIR_2018!#REF!</f>
        <v>#REF!</v>
      </c>
      <c r="AG58" s="69" t="e">
        <f>+MIR_2018!#REF!</f>
        <v>#REF!</v>
      </c>
      <c r="AH58" s="69" t="e">
        <f ca="1">+IF(AJ58="No aplica","-",IF(MIR_2018!#REF!="Sin avance","Sin avance",IF(MIR_2018!#REF!&lt;&gt;"Sin avance",_xlfn.FORMULATEXT(MIR_2018!#REF!),"0")))</f>
        <v>#REF!</v>
      </c>
      <c r="AI58" s="69" t="e">
        <f>+MIR_2018!#REF!</f>
        <v>#REF!</v>
      </c>
      <c r="AJ58" s="69" t="e">
        <f>+MIR_2018!#REF!</f>
        <v>#REF!</v>
      </c>
      <c r="AK58" s="69" t="e">
        <f>+MIR_2018!#REF!</f>
        <v>#REF!</v>
      </c>
      <c r="AL58" s="70" t="e">
        <f>+MIR_2018!#REF!</f>
        <v>#REF!</v>
      </c>
      <c r="AM58" s="69" t="e">
        <f>+MIR_2018!#REF!</f>
        <v>#REF!</v>
      </c>
      <c r="AN58" s="69" t="e">
        <f ca="1">+IF(AP58="No aplica","0",IF(MIR_2018!#REF!="Sin avance","Sin avance",IF(MIR_2018!#REF!&lt;&gt;"Sin avance",_xlfn.FORMULATEXT(MIR_2018!#REF!),"0")))</f>
        <v>#REF!</v>
      </c>
      <c r="AO58" s="69" t="e">
        <f>+MIR_2018!#REF!</f>
        <v>#REF!</v>
      </c>
      <c r="AP58" s="69" t="e">
        <f>+MIR_2018!#REF!</f>
        <v>#REF!</v>
      </c>
      <c r="AQ58" s="69" t="e">
        <f>+MIR_2018!#REF!</f>
        <v>#REF!</v>
      </c>
      <c r="AR58" s="70" t="e">
        <f>+MIR_2018!#REF!</f>
        <v>#REF!</v>
      </c>
      <c r="AS58" s="69" t="e">
        <f>+MIR_2018!#REF!</f>
        <v>#REF!</v>
      </c>
      <c r="AT58" s="69" t="e">
        <f ca="1">+IF(AV58="No aplica","0",IF(MIR_2018!#REF!="Sin avance","Sin avance",IF(MIR_2018!#REF!&lt;&gt;"Sin avance",_xlfn.FORMULATEXT(MIR_2018!#REF!),"0")))</f>
        <v>#REF!</v>
      </c>
      <c r="AU58" s="69" t="e">
        <f>+MIR_2018!#REF!</f>
        <v>#REF!</v>
      </c>
      <c r="AV58" s="69" t="e">
        <f>+MIR_2018!#REF!</f>
        <v>#REF!</v>
      </c>
      <c r="AW58" s="69" t="e">
        <f>+MIR_2018!#REF!</f>
        <v>#REF!</v>
      </c>
      <c r="AX58" s="70" t="e">
        <f>+MIR_2018!#REF!</f>
        <v>#REF!</v>
      </c>
      <c r="AY58" s="69" t="e">
        <f>+MIR_2018!#REF!</f>
        <v>#REF!</v>
      </c>
      <c r="AZ58" s="72" t="e">
        <f ca="1">+IF(BB58="No aplica","-",IF(MIR_2018!#REF!="Sin avance","Sin avance",IF(MIR_2018!#REF!&lt;&gt;"Sin avance",_xlfn.FORMULATEXT(MIR_2018!#REF!),"-")))</f>
        <v>#REF!</v>
      </c>
      <c r="BA58" s="69" t="e">
        <f>+MIR_2018!#REF!</f>
        <v>#REF!</v>
      </c>
      <c r="BB58" s="69" t="e">
        <f>+MIR_2018!#REF!</f>
        <v>#REF!</v>
      </c>
      <c r="BC58" s="69" t="e">
        <f>+MIR_2018!#REF!</f>
        <v>#REF!</v>
      </c>
      <c r="BD58" s="70" t="e">
        <f>+MIR_2018!#REF!</f>
        <v>#REF!</v>
      </c>
    </row>
    <row r="59" spans="1:56" s="69" customFormat="1" x14ac:dyDescent="0.25">
      <c r="A59" s="67">
        <f>+VLOOKUP($D59,Catálogos!$A$14:$E$40,5,0)</f>
        <v>2</v>
      </c>
      <c r="B59" s="68" t="str">
        <f>+VLOOKUP($D59,Catálogos!$A$14:$E$40,3,0)</f>
        <v>Promover el pleno ejercicio de los derechos de acceso a la información pública y de protección de datos personales, así como la transparencia y apertura de las instituciones públicas.</v>
      </c>
      <c r="C59" s="68" t="str">
        <f>+VLOOKUP(D59,Catálogos!$A$14:$F$40,6,0)</f>
        <v>Presidencia</v>
      </c>
      <c r="D59" s="69" t="str">
        <f>+MID(MIR_2018!$D$6,1,3)</f>
        <v>170</v>
      </c>
      <c r="E59" s="68" t="str">
        <f>+MID(MIR_2018!$D$6,7,150)</f>
        <v>Dirección General de Comunicación Social y Difusión</v>
      </c>
      <c r="F59" s="69" t="e">
        <f>+MIR_2018!#REF!</f>
        <v>#REF!</v>
      </c>
      <c r="G59" s="69" t="e">
        <f>MIR_2018!#REF!</f>
        <v>#REF!</v>
      </c>
      <c r="H59" s="70" t="e">
        <f>+MIR_2018!#REF!</f>
        <v>#REF!</v>
      </c>
      <c r="I59" s="70" t="e">
        <f>+MIR_2018!#REF!</f>
        <v>#REF!</v>
      </c>
      <c r="J59" s="70" t="e">
        <f>+MIR_2018!#REF!</f>
        <v>#REF!</v>
      </c>
      <c r="K59" s="70" t="e">
        <f>+MIR_2018!#REF!</f>
        <v>#REF!</v>
      </c>
      <c r="L59" s="70" t="e">
        <f>+MIR_2018!#REF!</f>
        <v>#REF!</v>
      </c>
      <c r="M59" s="70" t="e">
        <f>+MIR_2018!#REF!</f>
        <v>#REF!</v>
      </c>
      <c r="N59" s="70" t="e">
        <f>+MIR_2018!#REF!</f>
        <v>#REF!</v>
      </c>
      <c r="O59" s="70" t="e">
        <f>+MIR_2018!#REF!</f>
        <v>#REF!</v>
      </c>
      <c r="P59" s="70" t="e">
        <f>+MIR_2018!#REF!</f>
        <v>#REF!</v>
      </c>
      <c r="Q59" s="70" t="e">
        <f>+MIR_2018!#REF!</f>
        <v>#REF!</v>
      </c>
      <c r="R59" s="70" t="e">
        <f>+MIR_2018!#REF!</f>
        <v>#REF!</v>
      </c>
      <c r="S59" s="70" t="e">
        <f>+MIR_2018!#REF!</f>
        <v>#REF!</v>
      </c>
      <c r="T59" s="70" t="e">
        <f>+MIR_2018!#REF!</f>
        <v>#REF!</v>
      </c>
      <c r="U59" s="71" t="e">
        <f>+MIR_2018!#REF!</f>
        <v>#REF!</v>
      </c>
      <c r="V59" s="71" t="e">
        <f>+MIR_2018!#REF!</f>
        <v>#REF!</v>
      </c>
      <c r="W59" s="69" t="e">
        <f>+MIR_2018!#REF!</f>
        <v>#REF!</v>
      </c>
      <c r="X59" s="67" t="e">
        <f>+MIR_2018!#REF!</f>
        <v>#REF!</v>
      </c>
      <c r="Y59" s="70" t="e">
        <f>+MIR_2018!#REF!</f>
        <v>#REF!</v>
      </c>
      <c r="Z59" s="69" t="e">
        <f>+MIR_2018!#REF!</f>
        <v>#REF!</v>
      </c>
      <c r="AA59" s="69" t="e">
        <f>+MIR_2018!#REF!</f>
        <v>#REF!</v>
      </c>
      <c r="AB59" s="69" t="e">
        <f ca="1">+IF(AD59="No aplica","-",IF(MIR_2018!#REF!="Sin avance","Sin avance",IF(MIR_2018!#REF!&lt;&gt;"Sin avance",_xlfn.FORMULATEXT(MIR_2018!#REF!),"0")))</f>
        <v>#REF!</v>
      </c>
      <c r="AC59" s="69" t="e">
        <f>+MIR_2018!#REF!</f>
        <v>#REF!</v>
      </c>
      <c r="AD59" s="69" t="e">
        <f>+MIR_2018!#REF!</f>
        <v>#REF!</v>
      </c>
      <c r="AE59" s="69" t="e">
        <f>+MIR_2018!#REF!</f>
        <v>#REF!</v>
      </c>
      <c r="AF59" s="70" t="e">
        <f>+MIR_2018!#REF!</f>
        <v>#REF!</v>
      </c>
      <c r="AG59" s="69" t="e">
        <f>+MIR_2018!#REF!</f>
        <v>#REF!</v>
      </c>
      <c r="AH59" s="69" t="e">
        <f ca="1">+IF(AJ59="No aplica","-",IF(MIR_2018!#REF!="Sin avance","Sin avance",IF(MIR_2018!#REF!&lt;&gt;"Sin avance",_xlfn.FORMULATEXT(MIR_2018!#REF!),"0")))</f>
        <v>#REF!</v>
      </c>
      <c r="AI59" s="69" t="e">
        <f>+MIR_2018!#REF!</f>
        <v>#REF!</v>
      </c>
      <c r="AJ59" s="69" t="e">
        <f>+MIR_2018!#REF!</f>
        <v>#REF!</v>
      </c>
      <c r="AK59" s="69" t="e">
        <f>+MIR_2018!#REF!</f>
        <v>#REF!</v>
      </c>
      <c r="AL59" s="70" t="e">
        <f>+MIR_2018!#REF!</f>
        <v>#REF!</v>
      </c>
      <c r="AM59" s="69" t="e">
        <f>+MIR_2018!#REF!</f>
        <v>#REF!</v>
      </c>
      <c r="AN59" s="69" t="e">
        <f ca="1">+IF(AP59="No aplica","0",IF(MIR_2018!#REF!="Sin avance","Sin avance",IF(MIR_2018!#REF!&lt;&gt;"Sin avance",_xlfn.FORMULATEXT(MIR_2018!#REF!),"0")))</f>
        <v>#REF!</v>
      </c>
      <c r="AO59" s="69" t="e">
        <f>+MIR_2018!#REF!</f>
        <v>#REF!</v>
      </c>
      <c r="AP59" s="69" t="e">
        <f>+MIR_2018!#REF!</f>
        <v>#REF!</v>
      </c>
      <c r="AQ59" s="69" t="e">
        <f>+MIR_2018!#REF!</f>
        <v>#REF!</v>
      </c>
      <c r="AR59" s="70" t="e">
        <f>+MIR_2018!#REF!</f>
        <v>#REF!</v>
      </c>
      <c r="AS59" s="69" t="e">
        <f>+MIR_2018!#REF!</f>
        <v>#REF!</v>
      </c>
      <c r="AT59" s="69" t="e">
        <f ca="1">+IF(AV59="No aplica","0",IF(MIR_2018!#REF!="Sin avance","Sin avance",IF(MIR_2018!#REF!&lt;&gt;"Sin avance",_xlfn.FORMULATEXT(MIR_2018!#REF!),"0")))</f>
        <v>#REF!</v>
      </c>
      <c r="AU59" s="69" t="e">
        <f>+MIR_2018!#REF!</f>
        <v>#REF!</v>
      </c>
      <c r="AV59" s="69" t="e">
        <f>+MIR_2018!#REF!</f>
        <v>#REF!</v>
      </c>
      <c r="AW59" s="69" t="e">
        <f>+MIR_2018!#REF!</f>
        <v>#REF!</v>
      </c>
      <c r="AX59" s="70" t="e">
        <f>+MIR_2018!#REF!</f>
        <v>#REF!</v>
      </c>
      <c r="AY59" s="69" t="e">
        <f>+MIR_2018!#REF!</f>
        <v>#REF!</v>
      </c>
      <c r="AZ59" s="72" t="e">
        <f ca="1">+IF(BB59="No aplica","-",IF(MIR_2018!#REF!="Sin avance","Sin avance",IF(MIR_2018!#REF!&lt;&gt;"Sin avance",_xlfn.FORMULATEXT(MIR_2018!#REF!),"-")))</f>
        <v>#REF!</v>
      </c>
      <c r="BA59" s="69" t="e">
        <f>+MIR_2018!#REF!</f>
        <v>#REF!</v>
      </c>
      <c r="BB59" s="69" t="e">
        <f>+MIR_2018!#REF!</f>
        <v>#REF!</v>
      </c>
      <c r="BC59" s="69" t="e">
        <f>+MIR_2018!#REF!</f>
        <v>#REF!</v>
      </c>
      <c r="BD59" s="70" t="e">
        <f>+MIR_2018!#REF!</f>
        <v>#REF!</v>
      </c>
    </row>
    <row r="60" spans="1:56" s="69" customFormat="1" x14ac:dyDescent="0.25">
      <c r="A60" s="67">
        <f>+VLOOKUP($D60,Catálogos!$A$14:$E$40,5,0)</f>
        <v>2</v>
      </c>
      <c r="B60" s="68" t="str">
        <f>+VLOOKUP($D60,Catálogos!$A$14:$E$40,3,0)</f>
        <v>Promover el pleno ejercicio de los derechos de acceso a la información pública y de protección de datos personales, así como la transparencia y apertura de las instituciones públicas.</v>
      </c>
      <c r="C60" s="68" t="str">
        <f>+VLOOKUP(D60,Catálogos!$A$14:$F$40,6,0)</f>
        <v>Presidencia</v>
      </c>
      <c r="D60" s="69" t="str">
        <f>+MID(MIR_2018!$D$6,1,3)</f>
        <v>170</v>
      </c>
      <c r="E60" s="68" t="str">
        <f>+MID(MIR_2018!$D$6,7,150)</f>
        <v>Dirección General de Comunicación Social y Difusión</v>
      </c>
      <c r="F60" s="69" t="e">
        <f>+MIR_2018!#REF!</f>
        <v>#REF!</v>
      </c>
      <c r="G60" s="69" t="e">
        <f>MIR_2018!#REF!</f>
        <v>#REF!</v>
      </c>
      <c r="H60" s="70" t="e">
        <f>+MIR_2018!#REF!</f>
        <v>#REF!</v>
      </c>
      <c r="I60" s="70" t="e">
        <f>+MIR_2018!#REF!</f>
        <v>#REF!</v>
      </c>
      <c r="J60" s="70" t="e">
        <f>+MIR_2018!#REF!</f>
        <v>#REF!</v>
      </c>
      <c r="K60" s="70" t="e">
        <f>+MIR_2018!#REF!</f>
        <v>#REF!</v>
      </c>
      <c r="L60" s="70" t="e">
        <f>+MIR_2018!#REF!</f>
        <v>#REF!</v>
      </c>
      <c r="M60" s="70" t="e">
        <f>+MIR_2018!#REF!</f>
        <v>#REF!</v>
      </c>
      <c r="N60" s="70" t="e">
        <f>+MIR_2018!#REF!</f>
        <v>#REF!</v>
      </c>
      <c r="O60" s="70" t="e">
        <f>+MIR_2018!#REF!</f>
        <v>#REF!</v>
      </c>
      <c r="P60" s="70" t="e">
        <f>+MIR_2018!#REF!</f>
        <v>#REF!</v>
      </c>
      <c r="Q60" s="70" t="e">
        <f>+MIR_2018!#REF!</f>
        <v>#REF!</v>
      </c>
      <c r="R60" s="70" t="e">
        <f>+MIR_2018!#REF!</f>
        <v>#REF!</v>
      </c>
      <c r="S60" s="70" t="e">
        <f>+MIR_2018!#REF!</f>
        <v>#REF!</v>
      </c>
      <c r="T60" s="70" t="e">
        <f>+MIR_2018!#REF!</f>
        <v>#REF!</v>
      </c>
      <c r="U60" s="71" t="e">
        <f>+MIR_2018!#REF!</f>
        <v>#REF!</v>
      </c>
      <c r="V60" s="71" t="e">
        <f>+MIR_2018!#REF!</f>
        <v>#REF!</v>
      </c>
      <c r="W60" s="69" t="e">
        <f>+MIR_2018!#REF!</f>
        <v>#REF!</v>
      </c>
      <c r="X60" s="67" t="e">
        <f>+MIR_2018!#REF!</f>
        <v>#REF!</v>
      </c>
      <c r="Y60" s="70" t="e">
        <f>+MIR_2018!#REF!</f>
        <v>#REF!</v>
      </c>
      <c r="Z60" s="69" t="e">
        <f>+MIR_2018!#REF!</f>
        <v>#REF!</v>
      </c>
      <c r="AA60" s="69" t="e">
        <f>+MIR_2018!#REF!</f>
        <v>#REF!</v>
      </c>
      <c r="AB60" s="69" t="e">
        <f ca="1">+IF(AD60="No aplica","-",IF(MIR_2018!#REF!="Sin avance","Sin avance",IF(MIR_2018!#REF!&lt;&gt;"Sin avance",_xlfn.FORMULATEXT(MIR_2018!#REF!),"0")))</f>
        <v>#REF!</v>
      </c>
      <c r="AC60" s="69" t="e">
        <f>+MIR_2018!#REF!</f>
        <v>#REF!</v>
      </c>
      <c r="AD60" s="69" t="e">
        <f>+MIR_2018!#REF!</f>
        <v>#REF!</v>
      </c>
      <c r="AE60" s="69" t="e">
        <f>+MIR_2018!#REF!</f>
        <v>#REF!</v>
      </c>
      <c r="AF60" s="70" t="e">
        <f>+MIR_2018!#REF!</f>
        <v>#REF!</v>
      </c>
      <c r="AG60" s="69" t="e">
        <f>+MIR_2018!#REF!</f>
        <v>#REF!</v>
      </c>
      <c r="AH60" s="69" t="e">
        <f ca="1">+IF(AJ60="No aplica","-",IF(MIR_2018!#REF!="Sin avance","Sin avance",IF(MIR_2018!#REF!&lt;&gt;"Sin avance",_xlfn.FORMULATEXT(MIR_2018!#REF!),"0")))</f>
        <v>#REF!</v>
      </c>
      <c r="AI60" s="69" t="e">
        <f>+MIR_2018!#REF!</f>
        <v>#REF!</v>
      </c>
      <c r="AJ60" s="69" t="e">
        <f>+MIR_2018!#REF!</f>
        <v>#REF!</v>
      </c>
      <c r="AK60" s="69" t="e">
        <f>+MIR_2018!#REF!</f>
        <v>#REF!</v>
      </c>
      <c r="AL60" s="70" t="e">
        <f>+MIR_2018!#REF!</f>
        <v>#REF!</v>
      </c>
      <c r="AM60" s="69" t="e">
        <f>+MIR_2018!#REF!</f>
        <v>#REF!</v>
      </c>
      <c r="AN60" s="69" t="e">
        <f ca="1">+IF(AP60="No aplica","0",IF(MIR_2018!#REF!="Sin avance","Sin avance",IF(MIR_2018!#REF!&lt;&gt;"Sin avance",_xlfn.FORMULATEXT(MIR_2018!#REF!),"0")))</f>
        <v>#REF!</v>
      </c>
      <c r="AO60" s="69" t="e">
        <f>+MIR_2018!#REF!</f>
        <v>#REF!</v>
      </c>
      <c r="AP60" s="69" t="e">
        <f>+MIR_2018!#REF!</f>
        <v>#REF!</v>
      </c>
      <c r="AQ60" s="69" t="e">
        <f>+MIR_2018!#REF!</f>
        <v>#REF!</v>
      </c>
      <c r="AR60" s="70" t="e">
        <f>+MIR_2018!#REF!</f>
        <v>#REF!</v>
      </c>
      <c r="AS60" s="69" t="e">
        <f>+MIR_2018!#REF!</f>
        <v>#REF!</v>
      </c>
      <c r="AT60" s="69" t="e">
        <f ca="1">+IF(AV60="No aplica","0",IF(MIR_2018!#REF!="Sin avance","Sin avance",IF(MIR_2018!#REF!&lt;&gt;"Sin avance",_xlfn.FORMULATEXT(MIR_2018!#REF!),"0")))</f>
        <v>#REF!</v>
      </c>
      <c r="AU60" s="69" t="e">
        <f>+MIR_2018!#REF!</f>
        <v>#REF!</v>
      </c>
      <c r="AV60" s="69" t="e">
        <f>+MIR_2018!#REF!</f>
        <v>#REF!</v>
      </c>
      <c r="AW60" s="69" t="e">
        <f>+MIR_2018!#REF!</f>
        <v>#REF!</v>
      </c>
      <c r="AX60" s="70" t="e">
        <f>+MIR_2018!#REF!</f>
        <v>#REF!</v>
      </c>
      <c r="AY60" s="69" t="e">
        <f>+MIR_2018!#REF!</f>
        <v>#REF!</v>
      </c>
      <c r="AZ60" s="72" t="e">
        <f ca="1">+IF(BB60="No aplica","-",IF(MIR_2018!#REF!="Sin avance","Sin avance",IF(MIR_2018!#REF!&lt;&gt;"Sin avance",_xlfn.FORMULATEXT(MIR_2018!#REF!),"-")))</f>
        <v>#REF!</v>
      </c>
      <c r="BA60" s="69" t="e">
        <f>+MIR_2018!#REF!</f>
        <v>#REF!</v>
      </c>
      <c r="BB60" s="69" t="e">
        <f>+MIR_2018!#REF!</f>
        <v>#REF!</v>
      </c>
      <c r="BC60" s="69" t="e">
        <f>+MIR_2018!#REF!</f>
        <v>#REF!</v>
      </c>
      <c r="BD60" s="70" t="e">
        <f>+MIR_2018!#REF!</f>
        <v>#REF!</v>
      </c>
    </row>
    <row r="61" spans="1:56" s="69" customFormat="1" x14ac:dyDescent="0.25">
      <c r="A61" s="67">
        <f>+VLOOKUP($D61,Catálogos!$A$14:$E$40,5,0)</f>
        <v>2</v>
      </c>
      <c r="B61" s="68" t="str">
        <f>+VLOOKUP($D61,Catálogos!$A$14:$E$40,3,0)</f>
        <v>Promover el pleno ejercicio de los derechos de acceso a la información pública y de protección de datos personales, así como la transparencia y apertura de las instituciones públicas.</v>
      </c>
      <c r="C61" s="68" t="str">
        <f>+VLOOKUP(D61,Catálogos!$A$14:$F$40,6,0)</f>
        <v>Presidencia</v>
      </c>
      <c r="D61" s="69" t="str">
        <f>+MID(MIR_2018!$D$6,1,3)</f>
        <v>170</v>
      </c>
      <c r="E61" s="68" t="str">
        <f>+MID(MIR_2018!$D$6,7,150)</f>
        <v>Dirección General de Comunicación Social y Difusión</v>
      </c>
      <c r="F61" s="69" t="e">
        <f>+MIR_2018!#REF!</f>
        <v>#REF!</v>
      </c>
      <c r="G61" s="69" t="e">
        <f>MIR_2018!#REF!</f>
        <v>#REF!</v>
      </c>
      <c r="H61" s="70" t="e">
        <f>+MIR_2018!#REF!</f>
        <v>#REF!</v>
      </c>
      <c r="I61" s="70" t="e">
        <f>+MIR_2018!#REF!</f>
        <v>#REF!</v>
      </c>
      <c r="J61" s="70" t="e">
        <f>+MIR_2018!#REF!</f>
        <v>#REF!</v>
      </c>
      <c r="K61" s="70" t="e">
        <f>+MIR_2018!#REF!</f>
        <v>#REF!</v>
      </c>
      <c r="L61" s="70" t="e">
        <f>+MIR_2018!#REF!</f>
        <v>#REF!</v>
      </c>
      <c r="M61" s="70" t="e">
        <f>+MIR_2018!#REF!</f>
        <v>#REF!</v>
      </c>
      <c r="N61" s="70" t="e">
        <f>+MIR_2018!#REF!</f>
        <v>#REF!</v>
      </c>
      <c r="O61" s="70" t="e">
        <f>+MIR_2018!#REF!</f>
        <v>#REF!</v>
      </c>
      <c r="P61" s="70" t="e">
        <f>+MIR_2018!#REF!</f>
        <v>#REF!</v>
      </c>
      <c r="Q61" s="70" t="e">
        <f>+MIR_2018!#REF!</f>
        <v>#REF!</v>
      </c>
      <c r="R61" s="70" t="e">
        <f>+MIR_2018!#REF!</f>
        <v>#REF!</v>
      </c>
      <c r="S61" s="70" t="e">
        <f>+MIR_2018!#REF!</f>
        <v>#REF!</v>
      </c>
      <c r="T61" s="70" t="e">
        <f>+MIR_2018!#REF!</f>
        <v>#REF!</v>
      </c>
      <c r="U61" s="71" t="e">
        <f>+MIR_2018!#REF!</f>
        <v>#REF!</v>
      </c>
      <c r="V61" s="71" t="e">
        <f>+MIR_2018!#REF!</f>
        <v>#REF!</v>
      </c>
      <c r="W61" s="69" t="e">
        <f>+MIR_2018!#REF!</f>
        <v>#REF!</v>
      </c>
      <c r="X61" s="67" t="e">
        <f>+MIR_2018!#REF!</f>
        <v>#REF!</v>
      </c>
      <c r="Y61" s="70" t="e">
        <f>+MIR_2018!#REF!</f>
        <v>#REF!</v>
      </c>
      <c r="Z61" s="69" t="e">
        <f>+MIR_2018!#REF!</f>
        <v>#REF!</v>
      </c>
      <c r="AA61" s="69" t="e">
        <f>+MIR_2018!#REF!</f>
        <v>#REF!</v>
      </c>
      <c r="AB61" s="69" t="e">
        <f ca="1">+IF(AD61="No aplica","-",IF(MIR_2018!#REF!="Sin avance","Sin avance",IF(MIR_2018!#REF!&lt;&gt;"Sin avance",_xlfn.FORMULATEXT(MIR_2018!#REF!),"0")))</f>
        <v>#REF!</v>
      </c>
      <c r="AC61" s="69" t="e">
        <f>+MIR_2018!#REF!</f>
        <v>#REF!</v>
      </c>
      <c r="AD61" s="69" t="e">
        <f>+MIR_2018!#REF!</f>
        <v>#REF!</v>
      </c>
      <c r="AE61" s="69" t="e">
        <f>+MIR_2018!#REF!</f>
        <v>#REF!</v>
      </c>
      <c r="AF61" s="70" t="e">
        <f>+MIR_2018!#REF!</f>
        <v>#REF!</v>
      </c>
      <c r="AG61" s="69" t="e">
        <f>+MIR_2018!#REF!</f>
        <v>#REF!</v>
      </c>
      <c r="AH61" s="69" t="e">
        <f ca="1">+IF(AJ61="No aplica","-",IF(MIR_2018!#REF!="Sin avance","Sin avance",IF(MIR_2018!#REF!&lt;&gt;"Sin avance",_xlfn.FORMULATEXT(MIR_2018!#REF!),"0")))</f>
        <v>#REF!</v>
      </c>
      <c r="AI61" s="69" t="e">
        <f>+MIR_2018!#REF!</f>
        <v>#REF!</v>
      </c>
      <c r="AJ61" s="69" t="e">
        <f>+MIR_2018!#REF!</f>
        <v>#REF!</v>
      </c>
      <c r="AK61" s="69" t="e">
        <f>+MIR_2018!#REF!</f>
        <v>#REF!</v>
      </c>
      <c r="AL61" s="70" t="e">
        <f>+MIR_2018!#REF!</f>
        <v>#REF!</v>
      </c>
      <c r="AM61" s="69" t="e">
        <f>+MIR_2018!#REF!</f>
        <v>#REF!</v>
      </c>
      <c r="AN61" s="69" t="e">
        <f ca="1">+IF(AP61="No aplica","0",IF(MIR_2018!#REF!="Sin avance","Sin avance",IF(MIR_2018!#REF!&lt;&gt;"Sin avance",_xlfn.FORMULATEXT(MIR_2018!#REF!),"0")))</f>
        <v>#REF!</v>
      </c>
      <c r="AO61" s="69" t="e">
        <f>+MIR_2018!#REF!</f>
        <v>#REF!</v>
      </c>
      <c r="AP61" s="69" t="e">
        <f>+MIR_2018!#REF!</f>
        <v>#REF!</v>
      </c>
      <c r="AQ61" s="69" t="e">
        <f>+MIR_2018!#REF!</f>
        <v>#REF!</v>
      </c>
      <c r="AR61" s="70" t="e">
        <f>+MIR_2018!#REF!</f>
        <v>#REF!</v>
      </c>
      <c r="AS61" s="69" t="e">
        <f>+MIR_2018!#REF!</f>
        <v>#REF!</v>
      </c>
      <c r="AT61" s="69" t="e">
        <f ca="1">+IF(AV61="No aplica","0",IF(MIR_2018!#REF!="Sin avance","Sin avance",IF(MIR_2018!#REF!&lt;&gt;"Sin avance",_xlfn.FORMULATEXT(MIR_2018!#REF!),"0")))</f>
        <v>#REF!</v>
      </c>
      <c r="AU61" s="69" t="e">
        <f>+MIR_2018!#REF!</f>
        <v>#REF!</v>
      </c>
      <c r="AV61" s="69" t="e">
        <f>+MIR_2018!#REF!</f>
        <v>#REF!</v>
      </c>
      <c r="AW61" s="69" t="e">
        <f>+MIR_2018!#REF!</f>
        <v>#REF!</v>
      </c>
      <c r="AX61" s="70" t="e">
        <f>+MIR_2018!#REF!</f>
        <v>#REF!</v>
      </c>
      <c r="AY61" s="69" t="e">
        <f>+MIR_2018!#REF!</f>
        <v>#REF!</v>
      </c>
      <c r="AZ61" s="72" t="e">
        <f ca="1">+IF(BB61="No aplica","-",IF(MIR_2018!#REF!="Sin avance","Sin avance",IF(MIR_2018!#REF!&lt;&gt;"Sin avance",_xlfn.FORMULATEXT(MIR_2018!#REF!),"-")))</f>
        <v>#REF!</v>
      </c>
      <c r="BA61" s="69" t="e">
        <f>+MIR_2018!#REF!</f>
        <v>#REF!</v>
      </c>
      <c r="BB61" s="69" t="e">
        <f>+MIR_2018!#REF!</f>
        <v>#REF!</v>
      </c>
      <c r="BC61" s="69" t="e">
        <f>+MIR_2018!#REF!</f>
        <v>#REF!</v>
      </c>
      <c r="BD61" s="70" t="e">
        <f>+MIR_2018!#REF!</f>
        <v>#REF!</v>
      </c>
    </row>
    <row r="62" spans="1:56" s="69" customFormat="1" x14ac:dyDescent="0.25">
      <c r="A62" s="67">
        <f>+VLOOKUP($D62,Catálogos!$A$14:$E$40,5,0)</f>
        <v>2</v>
      </c>
      <c r="B62" s="68" t="str">
        <f>+VLOOKUP($D62,Catálogos!$A$14:$E$40,3,0)</f>
        <v>Promover el pleno ejercicio de los derechos de acceso a la información pública y de protección de datos personales, así como la transparencia y apertura de las instituciones públicas.</v>
      </c>
      <c r="C62" s="68" t="str">
        <f>+VLOOKUP(D62,Catálogos!$A$14:$F$40,6,0)</f>
        <v>Presidencia</v>
      </c>
      <c r="D62" s="69" t="str">
        <f>+MID(MIR_2018!$D$6,1,3)</f>
        <v>170</v>
      </c>
      <c r="E62" s="68" t="str">
        <f>+MID(MIR_2018!$D$6,7,150)</f>
        <v>Dirección General de Comunicación Social y Difusión</v>
      </c>
      <c r="F62" s="69" t="e">
        <f>+MIR_2018!#REF!</f>
        <v>#REF!</v>
      </c>
      <c r="G62" s="69" t="e">
        <f>MIR_2018!#REF!</f>
        <v>#REF!</v>
      </c>
      <c r="H62" s="70" t="e">
        <f>+MIR_2018!#REF!</f>
        <v>#REF!</v>
      </c>
      <c r="I62" s="70" t="e">
        <f>+MIR_2018!#REF!</f>
        <v>#REF!</v>
      </c>
      <c r="J62" s="70" t="e">
        <f>+MIR_2018!#REF!</f>
        <v>#REF!</v>
      </c>
      <c r="K62" s="70" t="e">
        <f>+MIR_2018!#REF!</f>
        <v>#REF!</v>
      </c>
      <c r="L62" s="70" t="e">
        <f>+MIR_2018!#REF!</f>
        <v>#REF!</v>
      </c>
      <c r="M62" s="70" t="e">
        <f>+MIR_2018!#REF!</f>
        <v>#REF!</v>
      </c>
      <c r="N62" s="70" t="e">
        <f>+MIR_2018!#REF!</f>
        <v>#REF!</v>
      </c>
      <c r="O62" s="70" t="e">
        <f>+MIR_2018!#REF!</f>
        <v>#REF!</v>
      </c>
      <c r="P62" s="70" t="e">
        <f>+MIR_2018!#REF!</f>
        <v>#REF!</v>
      </c>
      <c r="Q62" s="70" t="e">
        <f>+MIR_2018!#REF!</f>
        <v>#REF!</v>
      </c>
      <c r="R62" s="70" t="e">
        <f>+MIR_2018!#REF!</f>
        <v>#REF!</v>
      </c>
      <c r="S62" s="70" t="e">
        <f>+MIR_2018!#REF!</f>
        <v>#REF!</v>
      </c>
      <c r="T62" s="70" t="e">
        <f>+MIR_2018!#REF!</f>
        <v>#REF!</v>
      </c>
      <c r="U62" s="71" t="e">
        <f>+MIR_2018!#REF!</f>
        <v>#REF!</v>
      </c>
      <c r="V62" s="71" t="e">
        <f>+MIR_2018!#REF!</f>
        <v>#REF!</v>
      </c>
      <c r="W62" s="69" t="e">
        <f>+MIR_2018!#REF!</f>
        <v>#REF!</v>
      </c>
      <c r="X62" s="67" t="e">
        <f>+MIR_2018!#REF!</f>
        <v>#REF!</v>
      </c>
      <c r="Y62" s="70" t="e">
        <f>+MIR_2018!#REF!</f>
        <v>#REF!</v>
      </c>
      <c r="Z62" s="69" t="e">
        <f>+MIR_2018!#REF!</f>
        <v>#REF!</v>
      </c>
      <c r="AA62" s="69" t="e">
        <f>+MIR_2018!#REF!</f>
        <v>#REF!</v>
      </c>
      <c r="AB62" s="69" t="e">
        <f ca="1">+IF(AD62="No aplica","-",IF(MIR_2018!#REF!="Sin avance","Sin avance",IF(MIR_2018!#REF!&lt;&gt;"Sin avance",_xlfn.FORMULATEXT(MIR_2018!#REF!),"0")))</f>
        <v>#REF!</v>
      </c>
      <c r="AC62" s="69" t="e">
        <f>+MIR_2018!#REF!</f>
        <v>#REF!</v>
      </c>
      <c r="AD62" s="69" t="e">
        <f>+MIR_2018!#REF!</f>
        <v>#REF!</v>
      </c>
      <c r="AE62" s="69" t="e">
        <f>+MIR_2018!#REF!</f>
        <v>#REF!</v>
      </c>
      <c r="AF62" s="70" t="e">
        <f>+MIR_2018!#REF!</f>
        <v>#REF!</v>
      </c>
      <c r="AG62" s="69" t="e">
        <f>+MIR_2018!#REF!</f>
        <v>#REF!</v>
      </c>
      <c r="AH62" s="69" t="e">
        <f ca="1">+IF(AJ62="No aplica","-",IF(MIR_2018!#REF!="Sin avance","Sin avance",IF(MIR_2018!#REF!&lt;&gt;"Sin avance",_xlfn.FORMULATEXT(MIR_2018!#REF!),"0")))</f>
        <v>#REF!</v>
      </c>
      <c r="AI62" s="69" t="e">
        <f>+MIR_2018!#REF!</f>
        <v>#REF!</v>
      </c>
      <c r="AJ62" s="69" t="e">
        <f>+MIR_2018!#REF!</f>
        <v>#REF!</v>
      </c>
      <c r="AK62" s="69" t="e">
        <f>+MIR_2018!#REF!</f>
        <v>#REF!</v>
      </c>
      <c r="AL62" s="70" t="e">
        <f>+MIR_2018!#REF!</f>
        <v>#REF!</v>
      </c>
      <c r="AM62" s="69" t="e">
        <f>+MIR_2018!#REF!</f>
        <v>#REF!</v>
      </c>
      <c r="AN62" s="69" t="e">
        <f ca="1">+IF(AP62="No aplica","0",IF(MIR_2018!#REF!="Sin avance","Sin avance",IF(MIR_2018!#REF!&lt;&gt;"Sin avance",_xlfn.FORMULATEXT(MIR_2018!#REF!),"0")))</f>
        <v>#REF!</v>
      </c>
      <c r="AO62" s="69" t="e">
        <f>+MIR_2018!#REF!</f>
        <v>#REF!</v>
      </c>
      <c r="AP62" s="69" t="e">
        <f>+MIR_2018!#REF!</f>
        <v>#REF!</v>
      </c>
      <c r="AQ62" s="69" t="e">
        <f>+MIR_2018!#REF!</f>
        <v>#REF!</v>
      </c>
      <c r="AR62" s="70" t="e">
        <f>+MIR_2018!#REF!</f>
        <v>#REF!</v>
      </c>
      <c r="AS62" s="69" t="e">
        <f>+MIR_2018!#REF!</f>
        <v>#REF!</v>
      </c>
      <c r="AT62" s="69" t="e">
        <f ca="1">+IF(AV62="No aplica","0",IF(MIR_2018!#REF!="Sin avance","Sin avance",IF(MIR_2018!#REF!&lt;&gt;"Sin avance",_xlfn.FORMULATEXT(MIR_2018!#REF!),"0")))</f>
        <v>#REF!</v>
      </c>
      <c r="AU62" s="69" t="e">
        <f>+MIR_2018!#REF!</f>
        <v>#REF!</v>
      </c>
      <c r="AV62" s="69" t="e">
        <f>+MIR_2018!#REF!</f>
        <v>#REF!</v>
      </c>
      <c r="AW62" s="69" t="e">
        <f>+MIR_2018!#REF!</f>
        <v>#REF!</v>
      </c>
      <c r="AX62" s="70" t="e">
        <f>+MIR_2018!#REF!</f>
        <v>#REF!</v>
      </c>
      <c r="AY62" s="69" t="e">
        <f>+MIR_2018!#REF!</f>
        <v>#REF!</v>
      </c>
      <c r="AZ62" s="72" t="e">
        <f ca="1">+IF(BB62="No aplica","-",IF(MIR_2018!#REF!="Sin avance","Sin avance",IF(MIR_2018!#REF!&lt;&gt;"Sin avance",_xlfn.FORMULATEXT(MIR_2018!#REF!),"-")))</f>
        <v>#REF!</v>
      </c>
      <c r="BA62" s="69" t="e">
        <f>+MIR_2018!#REF!</f>
        <v>#REF!</v>
      </c>
      <c r="BB62" s="69" t="e">
        <f>+MIR_2018!#REF!</f>
        <v>#REF!</v>
      </c>
      <c r="BC62" s="69" t="e">
        <f>+MIR_2018!#REF!</f>
        <v>#REF!</v>
      </c>
      <c r="BD62" s="70" t="e">
        <f>+MIR_2018!#REF!</f>
        <v>#REF!</v>
      </c>
    </row>
    <row r="63" spans="1:56" s="69" customFormat="1" x14ac:dyDescent="0.25">
      <c r="A63" s="67">
        <f>+VLOOKUP($D63,Catálogos!$A$14:$E$40,5,0)</f>
        <v>2</v>
      </c>
      <c r="B63" s="68" t="str">
        <f>+VLOOKUP($D63,Catálogos!$A$14:$E$40,3,0)</f>
        <v>Promover el pleno ejercicio de los derechos de acceso a la información pública y de protección de datos personales, así como la transparencia y apertura de las instituciones públicas.</v>
      </c>
      <c r="C63" s="68" t="str">
        <f>+VLOOKUP(D63,Catálogos!$A$14:$F$40,6,0)</f>
        <v>Presidencia</v>
      </c>
      <c r="D63" s="69" t="str">
        <f>+MID(MIR_2018!$D$6,1,3)</f>
        <v>170</v>
      </c>
      <c r="E63" s="68" t="str">
        <f>+MID(MIR_2018!$D$6,7,150)</f>
        <v>Dirección General de Comunicación Social y Difusión</v>
      </c>
      <c r="F63" s="69" t="e">
        <f>+MIR_2018!#REF!</f>
        <v>#REF!</v>
      </c>
      <c r="G63" s="69" t="e">
        <f>MIR_2018!#REF!</f>
        <v>#REF!</v>
      </c>
      <c r="H63" s="70" t="e">
        <f>+MIR_2018!#REF!</f>
        <v>#REF!</v>
      </c>
      <c r="I63" s="70" t="e">
        <f>+MIR_2018!#REF!</f>
        <v>#REF!</v>
      </c>
      <c r="J63" s="70" t="e">
        <f>+MIR_2018!#REF!</f>
        <v>#REF!</v>
      </c>
      <c r="K63" s="70" t="e">
        <f>+MIR_2018!#REF!</f>
        <v>#REF!</v>
      </c>
      <c r="L63" s="70" t="e">
        <f>+MIR_2018!#REF!</f>
        <v>#REF!</v>
      </c>
      <c r="M63" s="70" t="e">
        <f>+MIR_2018!#REF!</f>
        <v>#REF!</v>
      </c>
      <c r="N63" s="70" t="e">
        <f>+MIR_2018!#REF!</f>
        <v>#REF!</v>
      </c>
      <c r="O63" s="70" t="e">
        <f>+MIR_2018!#REF!</f>
        <v>#REF!</v>
      </c>
      <c r="P63" s="70" t="e">
        <f>+MIR_2018!#REF!</f>
        <v>#REF!</v>
      </c>
      <c r="Q63" s="70" t="e">
        <f>+MIR_2018!#REF!</f>
        <v>#REF!</v>
      </c>
      <c r="R63" s="70" t="e">
        <f>+MIR_2018!#REF!</f>
        <v>#REF!</v>
      </c>
      <c r="S63" s="70" t="e">
        <f>+MIR_2018!#REF!</f>
        <v>#REF!</v>
      </c>
      <c r="T63" s="70" t="e">
        <f>+MIR_2018!#REF!</f>
        <v>#REF!</v>
      </c>
      <c r="U63" s="71" t="e">
        <f>+MIR_2018!#REF!</f>
        <v>#REF!</v>
      </c>
      <c r="V63" s="71" t="e">
        <f>+MIR_2018!#REF!</f>
        <v>#REF!</v>
      </c>
      <c r="W63" s="69" t="e">
        <f>+MIR_2018!#REF!</f>
        <v>#REF!</v>
      </c>
      <c r="X63" s="67" t="e">
        <f>+MIR_2018!#REF!</f>
        <v>#REF!</v>
      </c>
      <c r="Y63" s="70" t="e">
        <f>+MIR_2018!#REF!</f>
        <v>#REF!</v>
      </c>
      <c r="Z63" s="69" t="e">
        <f>+MIR_2018!#REF!</f>
        <v>#REF!</v>
      </c>
      <c r="AA63" s="69" t="e">
        <f>+MIR_2018!#REF!</f>
        <v>#REF!</v>
      </c>
      <c r="AB63" s="69" t="e">
        <f ca="1">+IF(AD63="No aplica","-",IF(MIR_2018!#REF!="Sin avance","Sin avance",IF(MIR_2018!#REF!&lt;&gt;"Sin avance",_xlfn.FORMULATEXT(MIR_2018!#REF!),"0")))</f>
        <v>#REF!</v>
      </c>
      <c r="AC63" s="69" t="e">
        <f>+MIR_2018!#REF!</f>
        <v>#REF!</v>
      </c>
      <c r="AD63" s="69" t="e">
        <f>+MIR_2018!#REF!</f>
        <v>#REF!</v>
      </c>
      <c r="AE63" s="69" t="e">
        <f>+MIR_2018!#REF!</f>
        <v>#REF!</v>
      </c>
      <c r="AF63" s="70" t="e">
        <f>+MIR_2018!#REF!</f>
        <v>#REF!</v>
      </c>
      <c r="AG63" s="69" t="e">
        <f>+MIR_2018!#REF!</f>
        <v>#REF!</v>
      </c>
      <c r="AH63" s="69" t="e">
        <f ca="1">+IF(AJ63="No aplica","-",IF(MIR_2018!#REF!="Sin avance","Sin avance",IF(MIR_2018!#REF!&lt;&gt;"Sin avance",_xlfn.FORMULATEXT(MIR_2018!#REF!),"0")))</f>
        <v>#REF!</v>
      </c>
      <c r="AI63" s="69" t="e">
        <f>+MIR_2018!#REF!</f>
        <v>#REF!</v>
      </c>
      <c r="AJ63" s="69" t="e">
        <f>+MIR_2018!#REF!</f>
        <v>#REF!</v>
      </c>
      <c r="AK63" s="69" t="e">
        <f>+MIR_2018!#REF!</f>
        <v>#REF!</v>
      </c>
      <c r="AL63" s="70" t="e">
        <f>+MIR_2018!#REF!</f>
        <v>#REF!</v>
      </c>
      <c r="AM63" s="69" t="e">
        <f>+MIR_2018!#REF!</f>
        <v>#REF!</v>
      </c>
      <c r="AN63" s="69" t="e">
        <f ca="1">+IF(AP63="No aplica","0",IF(MIR_2018!#REF!="Sin avance","Sin avance",IF(MIR_2018!#REF!&lt;&gt;"Sin avance",_xlfn.FORMULATEXT(MIR_2018!#REF!),"0")))</f>
        <v>#REF!</v>
      </c>
      <c r="AO63" s="69" t="e">
        <f>+MIR_2018!#REF!</f>
        <v>#REF!</v>
      </c>
      <c r="AP63" s="69" t="e">
        <f>+MIR_2018!#REF!</f>
        <v>#REF!</v>
      </c>
      <c r="AQ63" s="69" t="e">
        <f>+MIR_2018!#REF!</f>
        <v>#REF!</v>
      </c>
      <c r="AR63" s="70" t="e">
        <f>+MIR_2018!#REF!</f>
        <v>#REF!</v>
      </c>
      <c r="AS63" s="69" t="e">
        <f>+MIR_2018!#REF!</f>
        <v>#REF!</v>
      </c>
      <c r="AT63" s="69" t="e">
        <f ca="1">+IF(AV63="No aplica","0",IF(MIR_2018!#REF!="Sin avance","Sin avance",IF(MIR_2018!#REF!&lt;&gt;"Sin avance",_xlfn.FORMULATEXT(MIR_2018!#REF!),"0")))</f>
        <v>#REF!</v>
      </c>
      <c r="AU63" s="69" t="e">
        <f>+MIR_2018!#REF!</f>
        <v>#REF!</v>
      </c>
      <c r="AV63" s="69" t="e">
        <f>+MIR_2018!#REF!</f>
        <v>#REF!</v>
      </c>
      <c r="AW63" s="69" t="e">
        <f>+MIR_2018!#REF!</f>
        <v>#REF!</v>
      </c>
      <c r="AX63" s="70" t="e">
        <f>+MIR_2018!#REF!</f>
        <v>#REF!</v>
      </c>
      <c r="AY63" s="69" t="e">
        <f>+MIR_2018!#REF!</f>
        <v>#REF!</v>
      </c>
      <c r="AZ63" s="72" t="e">
        <f ca="1">+IF(BB63="No aplica","-",IF(MIR_2018!#REF!="Sin avance","Sin avance",IF(MIR_2018!#REF!&lt;&gt;"Sin avance",_xlfn.FORMULATEXT(MIR_2018!#REF!),"-")))</f>
        <v>#REF!</v>
      </c>
      <c r="BA63" s="69" t="e">
        <f>+MIR_2018!#REF!</f>
        <v>#REF!</v>
      </c>
      <c r="BB63" s="69" t="e">
        <f>+MIR_2018!#REF!</f>
        <v>#REF!</v>
      </c>
      <c r="BC63" s="69" t="e">
        <f>+MIR_2018!#REF!</f>
        <v>#REF!</v>
      </c>
      <c r="BD63" s="70" t="e">
        <f>+MIR_2018!#REF!</f>
        <v>#REF!</v>
      </c>
    </row>
    <row r="64" spans="1:56" s="69" customFormat="1" x14ac:dyDescent="0.25">
      <c r="A64" s="67">
        <f>+VLOOKUP($D64,Catálogos!$A$14:$E$40,5,0)</f>
        <v>2</v>
      </c>
      <c r="B64" s="68" t="str">
        <f>+VLOOKUP($D64,Catálogos!$A$14:$E$40,3,0)</f>
        <v>Promover el pleno ejercicio de los derechos de acceso a la información pública y de protección de datos personales, así como la transparencia y apertura de las instituciones públicas.</v>
      </c>
      <c r="C64" s="68" t="str">
        <f>+VLOOKUP(D64,Catálogos!$A$14:$F$40,6,0)</f>
        <v>Presidencia</v>
      </c>
      <c r="D64" s="69" t="str">
        <f>+MID(MIR_2018!$D$6,1,3)</f>
        <v>170</v>
      </c>
      <c r="E64" s="68" t="str">
        <f>+MID(MIR_2018!$D$6,7,150)</f>
        <v>Dirección General de Comunicación Social y Difusión</v>
      </c>
      <c r="F64" s="69" t="e">
        <f>+MIR_2018!#REF!</f>
        <v>#REF!</v>
      </c>
      <c r="G64" s="69" t="e">
        <f>MIR_2018!#REF!</f>
        <v>#REF!</v>
      </c>
      <c r="H64" s="70" t="e">
        <f>+MIR_2018!#REF!</f>
        <v>#REF!</v>
      </c>
      <c r="I64" s="70" t="e">
        <f>+MIR_2018!#REF!</f>
        <v>#REF!</v>
      </c>
      <c r="J64" s="70" t="e">
        <f>+MIR_2018!#REF!</f>
        <v>#REF!</v>
      </c>
      <c r="K64" s="70" t="e">
        <f>+MIR_2018!#REF!</f>
        <v>#REF!</v>
      </c>
      <c r="L64" s="70" t="e">
        <f>+MIR_2018!#REF!</f>
        <v>#REF!</v>
      </c>
      <c r="M64" s="70" t="e">
        <f>+MIR_2018!#REF!</f>
        <v>#REF!</v>
      </c>
      <c r="N64" s="70" t="e">
        <f>+MIR_2018!#REF!</f>
        <v>#REF!</v>
      </c>
      <c r="O64" s="70" t="e">
        <f>+MIR_2018!#REF!</f>
        <v>#REF!</v>
      </c>
      <c r="P64" s="70" t="e">
        <f>+MIR_2018!#REF!</f>
        <v>#REF!</v>
      </c>
      <c r="Q64" s="70" t="e">
        <f>+MIR_2018!#REF!</f>
        <v>#REF!</v>
      </c>
      <c r="R64" s="70" t="e">
        <f>+MIR_2018!#REF!</f>
        <v>#REF!</v>
      </c>
      <c r="S64" s="70" t="e">
        <f>+MIR_2018!#REF!</f>
        <v>#REF!</v>
      </c>
      <c r="T64" s="70" t="e">
        <f>+MIR_2018!#REF!</f>
        <v>#REF!</v>
      </c>
      <c r="U64" s="71" t="e">
        <f>+MIR_2018!#REF!</f>
        <v>#REF!</v>
      </c>
      <c r="V64" s="71" t="e">
        <f>+MIR_2018!#REF!</f>
        <v>#REF!</v>
      </c>
      <c r="W64" s="69" t="e">
        <f>+MIR_2018!#REF!</f>
        <v>#REF!</v>
      </c>
      <c r="X64" s="67" t="e">
        <f>+MIR_2018!#REF!</f>
        <v>#REF!</v>
      </c>
      <c r="Y64" s="70" t="e">
        <f>+MIR_2018!#REF!</f>
        <v>#REF!</v>
      </c>
      <c r="Z64" s="69" t="e">
        <f>+MIR_2018!#REF!</f>
        <v>#REF!</v>
      </c>
      <c r="AA64" s="69" t="e">
        <f>+MIR_2018!#REF!</f>
        <v>#REF!</v>
      </c>
      <c r="AB64" s="69" t="e">
        <f ca="1">+IF(AD64="No aplica","-",IF(MIR_2018!#REF!="Sin avance","Sin avance",IF(MIR_2018!#REF!&lt;&gt;"Sin avance",_xlfn.FORMULATEXT(MIR_2018!#REF!),"0")))</f>
        <v>#REF!</v>
      </c>
      <c r="AC64" s="69" t="e">
        <f>+MIR_2018!#REF!</f>
        <v>#REF!</v>
      </c>
      <c r="AD64" s="69" t="e">
        <f>+MIR_2018!#REF!</f>
        <v>#REF!</v>
      </c>
      <c r="AE64" s="69" t="e">
        <f>+MIR_2018!#REF!</f>
        <v>#REF!</v>
      </c>
      <c r="AF64" s="70" t="e">
        <f>+MIR_2018!#REF!</f>
        <v>#REF!</v>
      </c>
      <c r="AG64" s="69" t="e">
        <f>+MIR_2018!#REF!</f>
        <v>#REF!</v>
      </c>
      <c r="AH64" s="69" t="e">
        <f ca="1">+IF(AJ64="No aplica","-",IF(MIR_2018!#REF!="Sin avance","Sin avance",IF(MIR_2018!#REF!&lt;&gt;"Sin avance",_xlfn.FORMULATEXT(MIR_2018!#REF!),"0")))</f>
        <v>#REF!</v>
      </c>
      <c r="AI64" s="69" t="e">
        <f>+MIR_2018!#REF!</f>
        <v>#REF!</v>
      </c>
      <c r="AJ64" s="69" t="e">
        <f>+MIR_2018!#REF!</f>
        <v>#REF!</v>
      </c>
      <c r="AK64" s="69" t="e">
        <f>+MIR_2018!#REF!</f>
        <v>#REF!</v>
      </c>
      <c r="AL64" s="70" t="e">
        <f>+MIR_2018!#REF!</f>
        <v>#REF!</v>
      </c>
      <c r="AM64" s="69" t="e">
        <f>+MIR_2018!#REF!</f>
        <v>#REF!</v>
      </c>
      <c r="AN64" s="69" t="e">
        <f ca="1">+IF(AP64="No aplica","0",IF(MIR_2018!#REF!="Sin avance","Sin avance",IF(MIR_2018!#REF!&lt;&gt;"Sin avance",_xlfn.FORMULATEXT(MIR_2018!#REF!),"0")))</f>
        <v>#REF!</v>
      </c>
      <c r="AO64" s="69" t="e">
        <f>+MIR_2018!#REF!</f>
        <v>#REF!</v>
      </c>
      <c r="AP64" s="69" t="e">
        <f>+MIR_2018!#REF!</f>
        <v>#REF!</v>
      </c>
      <c r="AQ64" s="69" t="e">
        <f>+MIR_2018!#REF!</f>
        <v>#REF!</v>
      </c>
      <c r="AR64" s="70" t="e">
        <f>+MIR_2018!#REF!</f>
        <v>#REF!</v>
      </c>
      <c r="AS64" s="69" t="e">
        <f>+MIR_2018!#REF!</f>
        <v>#REF!</v>
      </c>
      <c r="AT64" s="69" t="e">
        <f ca="1">+IF(AV64="No aplica","0",IF(MIR_2018!#REF!="Sin avance","Sin avance",IF(MIR_2018!#REF!&lt;&gt;"Sin avance",_xlfn.FORMULATEXT(MIR_2018!#REF!),"0")))</f>
        <v>#REF!</v>
      </c>
      <c r="AU64" s="69" t="e">
        <f>+MIR_2018!#REF!</f>
        <v>#REF!</v>
      </c>
      <c r="AV64" s="69" t="e">
        <f>+MIR_2018!#REF!</f>
        <v>#REF!</v>
      </c>
      <c r="AW64" s="69" t="e">
        <f>+MIR_2018!#REF!</f>
        <v>#REF!</v>
      </c>
      <c r="AX64" s="70" t="e">
        <f>+MIR_2018!#REF!</f>
        <v>#REF!</v>
      </c>
      <c r="AY64" s="69" t="e">
        <f>+MIR_2018!#REF!</f>
        <v>#REF!</v>
      </c>
      <c r="AZ64" s="72" t="e">
        <f ca="1">+IF(BB64="No aplica","-",IF(MIR_2018!#REF!="Sin avance","Sin avance",IF(MIR_2018!#REF!&lt;&gt;"Sin avance",_xlfn.FORMULATEXT(MIR_2018!#REF!),"-")))</f>
        <v>#REF!</v>
      </c>
      <c r="BA64" s="69" t="e">
        <f>+MIR_2018!#REF!</f>
        <v>#REF!</v>
      </c>
      <c r="BB64" s="69" t="e">
        <f>+MIR_2018!#REF!</f>
        <v>#REF!</v>
      </c>
      <c r="BC64" s="69" t="e">
        <f>+MIR_2018!#REF!</f>
        <v>#REF!</v>
      </c>
      <c r="BD64" s="70" t="e">
        <f>+MIR_2018!#REF!</f>
        <v>#REF!</v>
      </c>
    </row>
    <row r="65" spans="1:56" s="69" customFormat="1" x14ac:dyDescent="0.25">
      <c r="A65" s="67">
        <f>+VLOOKUP($D65,Catálogos!$A$14:$E$40,5,0)</f>
        <v>2</v>
      </c>
      <c r="B65" s="68" t="str">
        <f>+VLOOKUP($D65,Catálogos!$A$14:$E$40,3,0)</f>
        <v>Promover el pleno ejercicio de los derechos de acceso a la información pública y de protección de datos personales, así como la transparencia y apertura de las instituciones públicas.</v>
      </c>
      <c r="C65" s="68" t="str">
        <f>+VLOOKUP(D65,Catálogos!$A$14:$F$40,6,0)</f>
        <v>Presidencia</v>
      </c>
      <c r="D65" s="69" t="str">
        <f>+MID(MIR_2018!$D$6,1,3)</f>
        <v>170</v>
      </c>
      <c r="E65" s="68" t="str">
        <f>+MID(MIR_2018!$D$6,7,150)</f>
        <v>Dirección General de Comunicación Social y Difusión</v>
      </c>
      <c r="F65" s="69" t="e">
        <f>+MIR_2018!#REF!</f>
        <v>#REF!</v>
      </c>
      <c r="G65" s="69" t="e">
        <f>MIR_2018!#REF!</f>
        <v>#REF!</v>
      </c>
      <c r="H65" s="70" t="e">
        <f>+MIR_2018!#REF!</f>
        <v>#REF!</v>
      </c>
      <c r="I65" s="70" t="e">
        <f>+MIR_2018!#REF!</f>
        <v>#REF!</v>
      </c>
      <c r="J65" s="70" t="e">
        <f>+MIR_2018!#REF!</f>
        <v>#REF!</v>
      </c>
      <c r="K65" s="70" t="e">
        <f>+MIR_2018!#REF!</f>
        <v>#REF!</v>
      </c>
      <c r="L65" s="70" t="e">
        <f>+MIR_2018!#REF!</f>
        <v>#REF!</v>
      </c>
      <c r="M65" s="70" t="e">
        <f>+MIR_2018!#REF!</f>
        <v>#REF!</v>
      </c>
      <c r="N65" s="70" t="e">
        <f>+MIR_2018!#REF!</f>
        <v>#REF!</v>
      </c>
      <c r="O65" s="70" t="e">
        <f>+MIR_2018!#REF!</f>
        <v>#REF!</v>
      </c>
      <c r="P65" s="70" t="e">
        <f>+MIR_2018!#REF!</f>
        <v>#REF!</v>
      </c>
      <c r="Q65" s="70" t="e">
        <f>+MIR_2018!#REF!</f>
        <v>#REF!</v>
      </c>
      <c r="R65" s="70" t="e">
        <f>+MIR_2018!#REF!</f>
        <v>#REF!</v>
      </c>
      <c r="S65" s="70" t="e">
        <f>+MIR_2018!#REF!</f>
        <v>#REF!</v>
      </c>
      <c r="T65" s="70" t="e">
        <f>+MIR_2018!#REF!</f>
        <v>#REF!</v>
      </c>
      <c r="U65" s="71" t="e">
        <f>+MIR_2018!#REF!</f>
        <v>#REF!</v>
      </c>
      <c r="V65" s="71" t="e">
        <f>+MIR_2018!#REF!</f>
        <v>#REF!</v>
      </c>
      <c r="W65" s="69" t="e">
        <f>+MIR_2018!#REF!</f>
        <v>#REF!</v>
      </c>
      <c r="X65" s="67" t="e">
        <f>+MIR_2018!#REF!</f>
        <v>#REF!</v>
      </c>
      <c r="Y65" s="70" t="e">
        <f>+MIR_2018!#REF!</f>
        <v>#REF!</v>
      </c>
      <c r="Z65" s="69" t="e">
        <f>+MIR_2018!#REF!</f>
        <v>#REF!</v>
      </c>
      <c r="AA65" s="69" t="e">
        <f>+MIR_2018!#REF!</f>
        <v>#REF!</v>
      </c>
      <c r="AB65" s="69" t="e">
        <f ca="1">+IF(AD65="No aplica","-",IF(MIR_2018!#REF!="Sin avance","Sin avance",IF(MIR_2018!#REF!&lt;&gt;"Sin avance",_xlfn.FORMULATEXT(MIR_2018!#REF!),"0")))</f>
        <v>#REF!</v>
      </c>
      <c r="AC65" s="69" t="e">
        <f>+MIR_2018!#REF!</f>
        <v>#REF!</v>
      </c>
      <c r="AD65" s="69" t="e">
        <f>+MIR_2018!#REF!</f>
        <v>#REF!</v>
      </c>
      <c r="AE65" s="69" t="e">
        <f>+MIR_2018!#REF!</f>
        <v>#REF!</v>
      </c>
      <c r="AF65" s="70" t="e">
        <f>+MIR_2018!#REF!</f>
        <v>#REF!</v>
      </c>
      <c r="AG65" s="69" t="e">
        <f>+MIR_2018!#REF!</f>
        <v>#REF!</v>
      </c>
      <c r="AH65" s="69" t="e">
        <f ca="1">+IF(AJ65="No aplica","-",IF(MIR_2018!#REF!="Sin avance","Sin avance",IF(MIR_2018!#REF!&lt;&gt;"Sin avance",_xlfn.FORMULATEXT(MIR_2018!#REF!),"0")))</f>
        <v>#REF!</v>
      </c>
      <c r="AI65" s="69" t="e">
        <f>+MIR_2018!#REF!</f>
        <v>#REF!</v>
      </c>
      <c r="AJ65" s="69" t="e">
        <f>+MIR_2018!#REF!</f>
        <v>#REF!</v>
      </c>
      <c r="AK65" s="69" t="e">
        <f>+MIR_2018!#REF!</f>
        <v>#REF!</v>
      </c>
      <c r="AL65" s="70" t="e">
        <f>+MIR_2018!#REF!</f>
        <v>#REF!</v>
      </c>
      <c r="AM65" s="69" t="e">
        <f>+MIR_2018!#REF!</f>
        <v>#REF!</v>
      </c>
      <c r="AN65" s="69" t="e">
        <f ca="1">+IF(AP65="No aplica","0",IF(MIR_2018!#REF!="Sin avance","Sin avance",IF(MIR_2018!#REF!&lt;&gt;"Sin avance",_xlfn.FORMULATEXT(MIR_2018!#REF!),"0")))</f>
        <v>#REF!</v>
      </c>
      <c r="AO65" s="69" t="e">
        <f>+MIR_2018!#REF!</f>
        <v>#REF!</v>
      </c>
      <c r="AP65" s="69" t="e">
        <f>+MIR_2018!#REF!</f>
        <v>#REF!</v>
      </c>
      <c r="AQ65" s="69" t="e">
        <f>+MIR_2018!#REF!</f>
        <v>#REF!</v>
      </c>
      <c r="AR65" s="70" t="e">
        <f>+MIR_2018!#REF!</f>
        <v>#REF!</v>
      </c>
      <c r="AS65" s="69" t="e">
        <f>+MIR_2018!#REF!</f>
        <v>#REF!</v>
      </c>
      <c r="AT65" s="69" t="e">
        <f ca="1">+IF(AV65="No aplica","0",IF(MIR_2018!#REF!="Sin avance","Sin avance",IF(MIR_2018!#REF!&lt;&gt;"Sin avance",_xlfn.FORMULATEXT(MIR_2018!#REF!),"0")))</f>
        <v>#REF!</v>
      </c>
      <c r="AU65" s="69" t="e">
        <f>+MIR_2018!#REF!</f>
        <v>#REF!</v>
      </c>
      <c r="AV65" s="69" t="e">
        <f>+MIR_2018!#REF!</f>
        <v>#REF!</v>
      </c>
      <c r="AW65" s="69" t="e">
        <f>+MIR_2018!#REF!</f>
        <v>#REF!</v>
      </c>
      <c r="AX65" s="70" t="e">
        <f>+MIR_2018!#REF!</f>
        <v>#REF!</v>
      </c>
      <c r="AY65" s="69" t="e">
        <f>+MIR_2018!#REF!</f>
        <v>#REF!</v>
      </c>
      <c r="AZ65" s="72" t="e">
        <f ca="1">+IF(BB65="No aplica","-",IF(MIR_2018!#REF!="Sin avance","Sin avance",IF(MIR_2018!#REF!&lt;&gt;"Sin avance",_xlfn.FORMULATEXT(MIR_2018!#REF!),"-")))</f>
        <v>#REF!</v>
      </c>
      <c r="BA65" s="69" t="e">
        <f>+MIR_2018!#REF!</f>
        <v>#REF!</v>
      </c>
      <c r="BB65" s="69" t="e">
        <f>+MIR_2018!#REF!</f>
        <v>#REF!</v>
      </c>
      <c r="BC65" s="69" t="e">
        <f>+MIR_2018!#REF!</f>
        <v>#REF!</v>
      </c>
      <c r="BD65" s="70" t="e">
        <f>+MIR_2018!#REF!</f>
        <v>#REF!</v>
      </c>
    </row>
    <row r="66" spans="1:56" s="69" customFormat="1" x14ac:dyDescent="0.25">
      <c r="A66" s="67">
        <f>+VLOOKUP($D66,Catálogos!$A$14:$E$40,5,0)</f>
        <v>2</v>
      </c>
      <c r="B66" s="68" t="str">
        <f>+VLOOKUP($D66,Catálogos!$A$14:$E$40,3,0)</f>
        <v>Promover el pleno ejercicio de los derechos de acceso a la información pública y de protección de datos personales, así como la transparencia y apertura de las instituciones públicas.</v>
      </c>
      <c r="C66" s="68" t="str">
        <f>+VLOOKUP(D66,Catálogos!$A$14:$F$40,6,0)</f>
        <v>Presidencia</v>
      </c>
      <c r="D66" s="69" t="str">
        <f>+MID(MIR_2018!$D$6,1,3)</f>
        <v>170</v>
      </c>
      <c r="E66" s="68" t="str">
        <f>+MID(MIR_2018!$D$6,7,150)</f>
        <v>Dirección General de Comunicación Social y Difusión</v>
      </c>
      <c r="F66" s="69" t="e">
        <f>+MIR_2018!#REF!</f>
        <v>#REF!</v>
      </c>
      <c r="G66" s="69" t="e">
        <f>MIR_2018!#REF!</f>
        <v>#REF!</v>
      </c>
      <c r="H66" s="70" t="e">
        <f>+MIR_2018!#REF!</f>
        <v>#REF!</v>
      </c>
      <c r="I66" s="70" t="e">
        <f>+MIR_2018!#REF!</f>
        <v>#REF!</v>
      </c>
      <c r="J66" s="70" t="e">
        <f>+MIR_2018!#REF!</f>
        <v>#REF!</v>
      </c>
      <c r="K66" s="70" t="e">
        <f>+MIR_2018!#REF!</f>
        <v>#REF!</v>
      </c>
      <c r="L66" s="70" t="e">
        <f>+MIR_2018!#REF!</f>
        <v>#REF!</v>
      </c>
      <c r="M66" s="70" t="e">
        <f>+MIR_2018!#REF!</f>
        <v>#REF!</v>
      </c>
      <c r="N66" s="70" t="e">
        <f>+MIR_2018!#REF!</f>
        <v>#REF!</v>
      </c>
      <c r="O66" s="70" t="e">
        <f>+MIR_2018!#REF!</f>
        <v>#REF!</v>
      </c>
      <c r="P66" s="70" t="e">
        <f>+MIR_2018!#REF!</f>
        <v>#REF!</v>
      </c>
      <c r="Q66" s="70" t="e">
        <f>+MIR_2018!#REF!</f>
        <v>#REF!</v>
      </c>
      <c r="R66" s="70" t="e">
        <f>+MIR_2018!#REF!</f>
        <v>#REF!</v>
      </c>
      <c r="S66" s="70" t="e">
        <f>+MIR_2018!#REF!</f>
        <v>#REF!</v>
      </c>
      <c r="T66" s="70" t="e">
        <f>+MIR_2018!#REF!</f>
        <v>#REF!</v>
      </c>
      <c r="U66" s="71" t="e">
        <f>+MIR_2018!#REF!</f>
        <v>#REF!</v>
      </c>
      <c r="V66" s="71" t="e">
        <f>+MIR_2018!#REF!</f>
        <v>#REF!</v>
      </c>
      <c r="W66" s="69" t="e">
        <f>+MIR_2018!#REF!</f>
        <v>#REF!</v>
      </c>
      <c r="X66" s="67" t="e">
        <f>+MIR_2018!#REF!</f>
        <v>#REF!</v>
      </c>
      <c r="Y66" s="70" t="e">
        <f>+MIR_2018!#REF!</f>
        <v>#REF!</v>
      </c>
      <c r="Z66" s="69" t="e">
        <f>+MIR_2018!#REF!</f>
        <v>#REF!</v>
      </c>
      <c r="AA66" s="69" t="e">
        <f>+MIR_2018!#REF!</f>
        <v>#REF!</v>
      </c>
      <c r="AB66" s="69" t="e">
        <f ca="1">+IF(AD66="No aplica","-",IF(MIR_2018!#REF!="Sin avance","Sin avance",IF(MIR_2018!#REF!&lt;&gt;"Sin avance",_xlfn.FORMULATEXT(MIR_2018!#REF!),"0")))</f>
        <v>#REF!</v>
      </c>
      <c r="AC66" s="69" t="e">
        <f>+MIR_2018!#REF!</f>
        <v>#REF!</v>
      </c>
      <c r="AD66" s="69" t="e">
        <f>+MIR_2018!#REF!</f>
        <v>#REF!</v>
      </c>
      <c r="AE66" s="69" t="e">
        <f>+MIR_2018!#REF!</f>
        <v>#REF!</v>
      </c>
      <c r="AF66" s="70" t="e">
        <f>+MIR_2018!#REF!</f>
        <v>#REF!</v>
      </c>
      <c r="AG66" s="69" t="e">
        <f>+MIR_2018!#REF!</f>
        <v>#REF!</v>
      </c>
      <c r="AH66" s="69" t="e">
        <f ca="1">+IF(AJ66="No aplica","-",IF(MIR_2018!#REF!="Sin avance","Sin avance",IF(MIR_2018!#REF!&lt;&gt;"Sin avance",_xlfn.FORMULATEXT(MIR_2018!#REF!),"0")))</f>
        <v>#REF!</v>
      </c>
      <c r="AI66" s="69" t="e">
        <f>+MIR_2018!#REF!</f>
        <v>#REF!</v>
      </c>
      <c r="AJ66" s="69" t="e">
        <f>+MIR_2018!#REF!</f>
        <v>#REF!</v>
      </c>
      <c r="AK66" s="69" t="e">
        <f>+MIR_2018!#REF!</f>
        <v>#REF!</v>
      </c>
      <c r="AL66" s="70" t="e">
        <f>+MIR_2018!#REF!</f>
        <v>#REF!</v>
      </c>
      <c r="AM66" s="69" t="e">
        <f>+MIR_2018!#REF!</f>
        <v>#REF!</v>
      </c>
      <c r="AN66" s="69" t="e">
        <f ca="1">+IF(AP66="No aplica","0",IF(MIR_2018!#REF!="Sin avance","Sin avance",IF(MIR_2018!#REF!&lt;&gt;"Sin avance",_xlfn.FORMULATEXT(MIR_2018!#REF!),"0")))</f>
        <v>#REF!</v>
      </c>
      <c r="AO66" s="69" t="e">
        <f>+MIR_2018!#REF!</f>
        <v>#REF!</v>
      </c>
      <c r="AP66" s="69" t="e">
        <f>+MIR_2018!#REF!</f>
        <v>#REF!</v>
      </c>
      <c r="AQ66" s="69" t="e">
        <f>+MIR_2018!#REF!</f>
        <v>#REF!</v>
      </c>
      <c r="AR66" s="70" t="e">
        <f>+MIR_2018!#REF!</f>
        <v>#REF!</v>
      </c>
      <c r="AS66" s="69" t="e">
        <f>+MIR_2018!#REF!</f>
        <v>#REF!</v>
      </c>
      <c r="AT66" s="69" t="e">
        <f ca="1">+IF(AV66="No aplica","0",IF(MIR_2018!#REF!="Sin avance","Sin avance",IF(MIR_2018!#REF!&lt;&gt;"Sin avance",_xlfn.FORMULATEXT(MIR_2018!#REF!),"0")))</f>
        <v>#REF!</v>
      </c>
      <c r="AU66" s="69" t="e">
        <f>+MIR_2018!#REF!</f>
        <v>#REF!</v>
      </c>
      <c r="AV66" s="69" t="e">
        <f>+MIR_2018!#REF!</f>
        <v>#REF!</v>
      </c>
      <c r="AW66" s="69" t="e">
        <f>+MIR_2018!#REF!</f>
        <v>#REF!</v>
      </c>
      <c r="AX66" s="70" t="e">
        <f>+MIR_2018!#REF!</f>
        <v>#REF!</v>
      </c>
      <c r="AY66" s="69" t="e">
        <f>+MIR_2018!#REF!</f>
        <v>#REF!</v>
      </c>
      <c r="AZ66" s="72" t="e">
        <f ca="1">+IF(BB66="No aplica","-",IF(MIR_2018!#REF!="Sin avance","Sin avance",IF(MIR_2018!#REF!&lt;&gt;"Sin avance",_xlfn.FORMULATEXT(MIR_2018!#REF!),"-")))</f>
        <v>#REF!</v>
      </c>
      <c r="BA66" s="69" t="e">
        <f>+MIR_2018!#REF!</f>
        <v>#REF!</v>
      </c>
      <c r="BB66" s="69" t="e">
        <f>+MIR_2018!#REF!</f>
        <v>#REF!</v>
      </c>
      <c r="BC66" s="69" t="e">
        <f>+MIR_2018!#REF!</f>
        <v>#REF!</v>
      </c>
      <c r="BD66" s="70" t="e">
        <f>+MIR_2018!#REF!</f>
        <v>#REF!</v>
      </c>
    </row>
    <row r="67" spans="1:56" s="69" customFormat="1" x14ac:dyDescent="0.25">
      <c r="A67" s="67">
        <f>+VLOOKUP($D67,Catálogos!$A$14:$E$40,5,0)</f>
        <v>2</v>
      </c>
      <c r="B67" s="68" t="str">
        <f>+VLOOKUP($D67,Catálogos!$A$14:$E$40,3,0)</f>
        <v>Promover el pleno ejercicio de los derechos de acceso a la información pública y de protección de datos personales, así como la transparencia y apertura de las instituciones públicas.</v>
      </c>
      <c r="C67" s="68" t="str">
        <f>+VLOOKUP(D67,Catálogos!$A$14:$F$40,6,0)</f>
        <v>Presidencia</v>
      </c>
      <c r="D67" s="69" t="str">
        <f>+MID(MIR_2018!$D$6,1,3)</f>
        <v>170</v>
      </c>
      <c r="E67" s="68" t="str">
        <f>+MID(MIR_2018!$D$6,7,150)</f>
        <v>Dirección General de Comunicación Social y Difusión</v>
      </c>
      <c r="F67" s="69" t="e">
        <f>+MIR_2018!#REF!</f>
        <v>#REF!</v>
      </c>
      <c r="G67" s="69" t="e">
        <f>MIR_2018!#REF!</f>
        <v>#REF!</v>
      </c>
      <c r="H67" s="70" t="e">
        <f>+MIR_2018!#REF!</f>
        <v>#REF!</v>
      </c>
      <c r="I67" s="70" t="e">
        <f>+MIR_2018!#REF!</f>
        <v>#REF!</v>
      </c>
      <c r="J67" s="70" t="e">
        <f>+MIR_2018!#REF!</f>
        <v>#REF!</v>
      </c>
      <c r="K67" s="70" t="e">
        <f>+MIR_2018!#REF!</f>
        <v>#REF!</v>
      </c>
      <c r="L67" s="70" t="e">
        <f>+MIR_2018!#REF!</f>
        <v>#REF!</v>
      </c>
      <c r="M67" s="70" t="e">
        <f>+MIR_2018!#REF!</f>
        <v>#REF!</v>
      </c>
      <c r="N67" s="70" t="e">
        <f>+MIR_2018!#REF!</f>
        <v>#REF!</v>
      </c>
      <c r="O67" s="70" t="e">
        <f>+MIR_2018!#REF!</f>
        <v>#REF!</v>
      </c>
      <c r="P67" s="70" t="e">
        <f>+MIR_2018!#REF!</f>
        <v>#REF!</v>
      </c>
      <c r="Q67" s="70" t="e">
        <f>+MIR_2018!#REF!</f>
        <v>#REF!</v>
      </c>
      <c r="R67" s="70" t="e">
        <f>+MIR_2018!#REF!</f>
        <v>#REF!</v>
      </c>
      <c r="S67" s="70" t="e">
        <f>+MIR_2018!#REF!</f>
        <v>#REF!</v>
      </c>
      <c r="T67" s="70" t="e">
        <f>+MIR_2018!#REF!</f>
        <v>#REF!</v>
      </c>
      <c r="U67" s="71" t="e">
        <f>+MIR_2018!#REF!</f>
        <v>#REF!</v>
      </c>
      <c r="V67" s="71" t="e">
        <f>+MIR_2018!#REF!</f>
        <v>#REF!</v>
      </c>
      <c r="W67" s="69" t="e">
        <f>+MIR_2018!#REF!</f>
        <v>#REF!</v>
      </c>
      <c r="X67" s="67" t="e">
        <f>+MIR_2018!#REF!</f>
        <v>#REF!</v>
      </c>
      <c r="Y67" s="70" t="e">
        <f>+MIR_2018!#REF!</f>
        <v>#REF!</v>
      </c>
      <c r="Z67" s="69" t="e">
        <f>+MIR_2018!#REF!</f>
        <v>#REF!</v>
      </c>
      <c r="AA67" s="69" t="e">
        <f>+MIR_2018!#REF!</f>
        <v>#REF!</v>
      </c>
      <c r="AB67" s="69" t="e">
        <f ca="1">+IF(AD67="No aplica","-",IF(MIR_2018!#REF!="Sin avance","Sin avance",IF(MIR_2018!#REF!&lt;&gt;"Sin avance",_xlfn.FORMULATEXT(MIR_2018!#REF!),"0")))</f>
        <v>#REF!</v>
      </c>
      <c r="AC67" s="69" t="e">
        <f>+MIR_2018!#REF!</f>
        <v>#REF!</v>
      </c>
      <c r="AD67" s="69" t="e">
        <f>+MIR_2018!#REF!</f>
        <v>#REF!</v>
      </c>
      <c r="AE67" s="69" t="e">
        <f>+MIR_2018!#REF!</f>
        <v>#REF!</v>
      </c>
      <c r="AF67" s="70" t="e">
        <f>+MIR_2018!#REF!</f>
        <v>#REF!</v>
      </c>
      <c r="AG67" s="69" t="e">
        <f>+MIR_2018!#REF!</f>
        <v>#REF!</v>
      </c>
      <c r="AH67" s="69" t="e">
        <f ca="1">+IF(AJ67="No aplica","-",IF(MIR_2018!#REF!="Sin avance","Sin avance",IF(MIR_2018!#REF!&lt;&gt;"Sin avance",_xlfn.FORMULATEXT(MIR_2018!#REF!),"0")))</f>
        <v>#REF!</v>
      </c>
      <c r="AI67" s="69" t="e">
        <f>+MIR_2018!#REF!</f>
        <v>#REF!</v>
      </c>
      <c r="AJ67" s="69" t="e">
        <f>+MIR_2018!#REF!</f>
        <v>#REF!</v>
      </c>
      <c r="AK67" s="69" t="e">
        <f>+MIR_2018!#REF!</f>
        <v>#REF!</v>
      </c>
      <c r="AL67" s="70" t="e">
        <f>+MIR_2018!#REF!</f>
        <v>#REF!</v>
      </c>
      <c r="AM67" s="69" t="e">
        <f>+MIR_2018!#REF!</f>
        <v>#REF!</v>
      </c>
      <c r="AN67" s="69" t="e">
        <f ca="1">+IF(AP67="No aplica","0",IF(MIR_2018!#REF!="Sin avance","Sin avance",IF(MIR_2018!#REF!&lt;&gt;"Sin avance",_xlfn.FORMULATEXT(MIR_2018!#REF!),"0")))</f>
        <v>#REF!</v>
      </c>
      <c r="AO67" s="69" t="e">
        <f>+MIR_2018!#REF!</f>
        <v>#REF!</v>
      </c>
      <c r="AP67" s="69" t="e">
        <f>+MIR_2018!#REF!</f>
        <v>#REF!</v>
      </c>
      <c r="AQ67" s="69" t="e">
        <f>+MIR_2018!#REF!</f>
        <v>#REF!</v>
      </c>
      <c r="AR67" s="70" t="e">
        <f>+MIR_2018!#REF!</f>
        <v>#REF!</v>
      </c>
      <c r="AS67" s="69" t="e">
        <f>+MIR_2018!#REF!</f>
        <v>#REF!</v>
      </c>
      <c r="AT67" s="69" t="e">
        <f ca="1">+IF(AV67="No aplica","0",IF(MIR_2018!#REF!="Sin avance","Sin avance",IF(MIR_2018!#REF!&lt;&gt;"Sin avance",_xlfn.FORMULATEXT(MIR_2018!#REF!),"0")))</f>
        <v>#REF!</v>
      </c>
      <c r="AU67" s="69" t="e">
        <f>+MIR_2018!#REF!</f>
        <v>#REF!</v>
      </c>
      <c r="AV67" s="69" t="e">
        <f>+MIR_2018!#REF!</f>
        <v>#REF!</v>
      </c>
      <c r="AW67" s="69" t="e">
        <f>+MIR_2018!#REF!</f>
        <v>#REF!</v>
      </c>
      <c r="AX67" s="70" t="e">
        <f>+MIR_2018!#REF!</f>
        <v>#REF!</v>
      </c>
      <c r="AY67" s="69" t="e">
        <f>+MIR_2018!#REF!</f>
        <v>#REF!</v>
      </c>
      <c r="AZ67" s="72" t="e">
        <f ca="1">+IF(BB67="No aplica","-",IF(MIR_2018!#REF!="Sin avance","Sin avance",IF(MIR_2018!#REF!&lt;&gt;"Sin avance",_xlfn.FORMULATEXT(MIR_2018!#REF!),"-")))</f>
        <v>#REF!</v>
      </c>
      <c r="BA67" s="69" t="e">
        <f>+MIR_2018!#REF!</f>
        <v>#REF!</v>
      </c>
      <c r="BB67" s="69" t="e">
        <f>+MIR_2018!#REF!</f>
        <v>#REF!</v>
      </c>
      <c r="BC67" s="69" t="e">
        <f>+MIR_2018!#REF!</f>
        <v>#REF!</v>
      </c>
      <c r="BD67" s="70" t="e">
        <f>+MIR_2018!#REF!</f>
        <v>#REF!</v>
      </c>
    </row>
    <row r="68" spans="1:56" s="69" customFormat="1" x14ac:dyDescent="0.25">
      <c r="A68" s="67">
        <f>+VLOOKUP($D68,Catálogos!$A$14:$E$40,5,0)</f>
        <v>2</v>
      </c>
      <c r="B68" s="68" t="str">
        <f>+VLOOKUP($D68,Catálogos!$A$14:$E$40,3,0)</f>
        <v>Promover el pleno ejercicio de los derechos de acceso a la información pública y de protección de datos personales, así como la transparencia y apertura de las instituciones públicas.</v>
      </c>
      <c r="C68" s="68" t="str">
        <f>+VLOOKUP(D68,Catálogos!$A$14:$F$40,6,0)</f>
        <v>Presidencia</v>
      </c>
      <c r="D68" s="69" t="str">
        <f>+MID(MIR_2018!$D$6,1,3)</f>
        <v>170</v>
      </c>
      <c r="E68" s="68" t="str">
        <f>+MID(MIR_2018!$D$6,7,150)</f>
        <v>Dirección General de Comunicación Social y Difusión</v>
      </c>
      <c r="F68" s="69" t="e">
        <f>+MIR_2018!#REF!</f>
        <v>#REF!</v>
      </c>
      <c r="G68" s="69" t="e">
        <f>MIR_2018!#REF!</f>
        <v>#REF!</v>
      </c>
      <c r="H68" s="70" t="e">
        <f>+MIR_2018!#REF!</f>
        <v>#REF!</v>
      </c>
      <c r="I68" s="70" t="e">
        <f>+MIR_2018!#REF!</f>
        <v>#REF!</v>
      </c>
      <c r="J68" s="70" t="e">
        <f>+MIR_2018!#REF!</f>
        <v>#REF!</v>
      </c>
      <c r="K68" s="70" t="e">
        <f>+MIR_2018!#REF!</f>
        <v>#REF!</v>
      </c>
      <c r="L68" s="70" t="e">
        <f>+MIR_2018!#REF!</f>
        <v>#REF!</v>
      </c>
      <c r="M68" s="70" t="e">
        <f>+MIR_2018!#REF!</f>
        <v>#REF!</v>
      </c>
      <c r="N68" s="70" t="e">
        <f>+MIR_2018!#REF!</f>
        <v>#REF!</v>
      </c>
      <c r="O68" s="70" t="e">
        <f>+MIR_2018!#REF!</f>
        <v>#REF!</v>
      </c>
      <c r="P68" s="70" t="e">
        <f>+MIR_2018!#REF!</f>
        <v>#REF!</v>
      </c>
      <c r="Q68" s="70" t="e">
        <f>+MIR_2018!#REF!</f>
        <v>#REF!</v>
      </c>
      <c r="R68" s="70" t="e">
        <f>+MIR_2018!#REF!</f>
        <v>#REF!</v>
      </c>
      <c r="S68" s="70" t="e">
        <f>+MIR_2018!#REF!</f>
        <v>#REF!</v>
      </c>
      <c r="T68" s="70" t="e">
        <f>+MIR_2018!#REF!</f>
        <v>#REF!</v>
      </c>
      <c r="U68" s="71" t="e">
        <f>+MIR_2018!#REF!</f>
        <v>#REF!</v>
      </c>
      <c r="V68" s="71" t="e">
        <f>+MIR_2018!#REF!</f>
        <v>#REF!</v>
      </c>
      <c r="W68" s="69" t="e">
        <f>+MIR_2018!#REF!</f>
        <v>#REF!</v>
      </c>
      <c r="X68" s="67" t="e">
        <f>+MIR_2018!#REF!</f>
        <v>#REF!</v>
      </c>
      <c r="Y68" s="70" t="e">
        <f>+MIR_2018!#REF!</f>
        <v>#REF!</v>
      </c>
      <c r="Z68" s="69" t="e">
        <f>+MIR_2018!#REF!</f>
        <v>#REF!</v>
      </c>
      <c r="AA68" s="69" t="e">
        <f>+MIR_2018!#REF!</f>
        <v>#REF!</v>
      </c>
      <c r="AB68" s="69" t="e">
        <f ca="1">+IF(AD68="No aplica","-",IF(MIR_2018!#REF!="Sin avance","Sin avance",IF(MIR_2018!#REF!&lt;&gt;"Sin avance",_xlfn.FORMULATEXT(MIR_2018!#REF!),"0")))</f>
        <v>#REF!</v>
      </c>
      <c r="AC68" s="69" t="e">
        <f>+MIR_2018!#REF!</f>
        <v>#REF!</v>
      </c>
      <c r="AD68" s="69" t="e">
        <f>+MIR_2018!#REF!</f>
        <v>#REF!</v>
      </c>
      <c r="AE68" s="69" t="e">
        <f>+MIR_2018!#REF!</f>
        <v>#REF!</v>
      </c>
      <c r="AF68" s="70" t="e">
        <f>+MIR_2018!#REF!</f>
        <v>#REF!</v>
      </c>
      <c r="AG68" s="69" t="e">
        <f>+MIR_2018!#REF!</f>
        <v>#REF!</v>
      </c>
      <c r="AH68" s="69" t="e">
        <f ca="1">+IF(AJ68="No aplica","-",IF(MIR_2018!#REF!="Sin avance","Sin avance",IF(MIR_2018!#REF!&lt;&gt;"Sin avance",_xlfn.FORMULATEXT(MIR_2018!#REF!),"0")))</f>
        <v>#REF!</v>
      </c>
      <c r="AI68" s="69" t="e">
        <f>+MIR_2018!#REF!</f>
        <v>#REF!</v>
      </c>
      <c r="AJ68" s="69" t="e">
        <f>+MIR_2018!#REF!</f>
        <v>#REF!</v>
      </c>
      <c r="AK68" s="69" t="e">
        <f>+MIR_2018!#REF!</f>
        <v>#REF!</v>
      </c>
      <c r="AL68" s="70" t="e">
        <f>+MIR_2018!#REF!</f>
        <v>#REF!</v>
      </c>
      <c r="AM68" s="69" t="e">
        <f>+MIR_2018!#REF!</f>
        <v>#REF!</v>
      </c>
      <c r="AN68" s="69" t="e">
        <f ca="1">+IF(AP68="No aplica","0",IF(MIR_2018!#REF!="Sin avance","Sin avance",IF(MIR_2018!#REF!&lt;&gt;"Sin avance",_xlfn.FORMULATEXT(MIR_2018!#REF!),"0")))</f>
        <v>#REF!</v>
      </c>
      <c r="AO68" s="69" t="e">
        <f>+MIR_2018!#REF!</f>
        <v>#REF!</v>
      </c>
      <c r="AP68" s="69" t="e">
        <f>+MIR_2018!#REF!</f>
        <v>#REF!</v>
      </c>
      <c r="AQ68" s="69" t="e">
        <f>+MIR_2018!#REF!</f>
        <v>#REF!</v>
      </c>
      <c r="AR68" s="70" t="e">
        <f>+MIR_2018!#REF!</f>
        <v>#REF!</v>
      </c>
      <c r="AS68" s="69" t="e">
        <f>+MIR_2018!#REF!</f>
        <v>#REF!</v>
      </c>
      <c r="AT68" s="69" t="e">
        <f ca="1">+IF(AV68="No aplica","0",IF(MIR_2018!#REF!="Sin avance","Sin avance",IF(MIR_2018!#REF!&lt;&gt;"Sin avance",_xlfn.FORMULATEXT(MIR_2018!#REF!),"0")))</f>
        <v>#REF!</v>
      </c>
      <c r="AU68" s="69" t="e">
        <f>+MIR_2018!#REF!</f>
        <v>#REF!</v>
      </c>
      <c r="AV68" s="69" t="e">
        <f>+MIR_2018!#REF!</f>
        <v>#REF!</v>
      </c>
      <c r="AW68" s="69" t="e">
        <f>+MIR_2018!#REF!</f>
        <v>#REF!</v>
      </c>
      <c r="AX68" s="70" t="e">
        <f>+MIR_2018!#REF!</f>
        <v>#REF!</v>
      </c>
      <c r="AY68" s="69" t="e">
        <f>+MIR_2018!#REF!</f>
        <v>#REF!</v>
      </c>
      <c r="AZ68" s="72" t="e">
        <f ca="1">+IF(BB68="No aplica","-",IF(MIR_2018!#REF!="Sin avance","Sin avance",IF(MIR_2018!#REF!&lt;&gt;"Sin avance",_xlfn.FORMULATEXT(MIR_2018!#REF!),"-")))</f>
        <v>#REF!</v>
      </c>
      <c r="BA68" s="69" t="e">
        <f>+MIR_2018!#REF!</f>
        <v>#REF!</v>
      </c>
      <c r="BB68" s="69" t="e">
        <f>+MIR_2018!#REF!</f>
        <v>#REF!</v>
      </c>
      <c r="BC68" s="69" t="e">
        <f>+MIR_2018!#REF!</f>
        <v>#REF!</v>
      </c>
      <c r="BD68" s="70" t="e">
        <f>+MIR_2018!#REF!</f>
        <v>#REF!</v>
      </c>
    </row>
    <row r="69" spans="1:56" s="69" customFormat="1" x14ac:dyDescent="0.25">
      <c r="A69" s="67">
        <f>+VLOOKUP($D69,Catálogos!$A$14:$E$40,5,0)</f>
        <v>2</v>
      </c>
      <c r="B69" s="68" t="str">
        <f>+VLOOKUP($D69,Catálogos!$A$14:$E$40,3,0)</f>
        <v>Promover el pleno ejercicio de los derechos de acceso a la información pública y de protección de datos personales, así como la transparencia y apertura de las instituciones públicas.</v>
      </c>
      <c r="C69" s="68" t="str">
        <f>+VLOOKUP(D69,Catálogos!$A$14:$F$40,6,0)</f>
        <v>Presidencia</v>
      </c>
      <c r="D69" s="69" t="str">
        <f>+MID(MIR_2018!$D$6,1,3)</f>
        <v>170</v>
      </c>
      <c r="E69" s="68" t="str">
        <f>+MID(MIR_2018!$D$6,7,150)</f>
        <v>Dirección General de Comunicación Social y Difusión</v>
      </c>
      <c r="F69" s="69" t="e">
        <f>+MIR_2018!#REF!</f>
        <v>#REF!</v>
      </c>
      <c r="G69" s="69" t="e">
        <f>MIR_2018!#REF!</f>
        <v>#REF!</v>
      </c>
      <c r="H69" s="70" t="e">
        <f>+MIR_2018!#REF!</f>
        <v>#REF!</v>
      </c>
      <c r="I69" s="70" t="e">
        <f>+MIR_2018!#REF!</f>
        <v>#REF!</v>
      </c>
      <c r="J69" s="70" t="e">
        <f>+MIR_2018!#REF!</f>
        <v>#REF!</v>
      </c>
      <c r="K69" s="70" t="e">
        <f>+MIR_2018!#REF!</f>
        <v>#REF!</v>
      </c>
      <c r="L69" s="70" t="e">
        <f>+MIR_2018!#REF!</f>
        <v>#REF!</v>
      </c>
      <c r="M69" s="70" t="e">
        <f>+MIR_2018!#REF!</f>
        <v>#REF!</v>
      </c>
      <c r="N69" s="70" t="e">
        <f>+MIR_2018!#REF!</f>
        <v>#REF!</v>
      </c>
      <c r="O69" s="70" t="e">
        <f>+MIR_2018!#REF!</f>
        <v>#REF!</v>
      </c>
      <c r="P69" s="70" t="e">
        <f>+MIR_2018!#REF!</f>
        <v>#REF!</v>
      </c>
      <c r="Q69" s="70" t="e">
        <f>+MIR_2018!#REF!</f>
        <v>#REF!</v>
      </c>
      <c r="R69" s="70" t="e">
        <f>+MIR_2018!#REF!</f>
        <v>#REF!</v>
      </c>
      <c r="S69" s="70" t="e">
        <f>+MIR_2018!#REF!</f>
        <v>#REF!</v>
      </c>
      <c r="T69" s="70" t="e">
        <f>+MIR_2018!#REF!</f>
        <v>#REF!</v>
      </c>
      <c r="U69" s="71" t="e">
        <f>+MIR_2018!#REF!</f>
        <v>#REF!</v>
      </c>
      <c r="V69" s="71" t="e">
        <f>+MIR_2018!#REF!</f>
        <v>#REF!</v>
      </c>
      <c r="W69" s="69" t="e">
        <f>+MIR_2018!#REF!</f>
        <v>#REF!</v>
      </c>
      <c r="X69" s="67" t="e">
        <f>+MIR_2018!#REF!</f>
        <v>#REF!</v>
      </c>
      <c r="Y69" s="70" t="e">
        <f>+MIR_2018!#REF!</f>
        <v>#REF!</v>
      </c>
      <c r="Z69" s="69" t="e">
        <f>+MIR_2018!#REF!</f>
        <v>#REF!</v>
      </c>
      <c r="AA69" s="69" t="e">
        <f>+MIR_2018!#REF!</f>
        <v>#REF!</v>
      </c>
      <c r="AB69" s="69" t="e">
        <f ca="1">+IF(AD69="No aplica","-",IF(MIR_2018!#REF!="Sin avance","Sin avance",IF(MIR_2018!#REF!&lt;&gt;"Sin avance",_xlfn.FORMULATEXT(MIR_2018!#REF!),"0")))</f>
        <v>#REF!</v>
      </c>
      <c r="AC69" s="69" t="e">
        <f>+MIR_2018!#REF!</f>
        <v>#REF!</v>
      </c>
      <c r="AD69" s="69" t="e">
        <f>+MIR_2018!#REF!</f>
        <v>#REF!</v>
      </c>
      <c r="AE69" s="69" t="e">
        <f>+MIR_2018!#REF!</f>
        <v>#REF!</v>
      </c>
      <c r="AF69" s="70" t="e">
        <f>+MIR_2018!#REF!</f>
        <v>#REF!</v>
      </c>
      <c r="AG69" s="69" t="e">
        <f>+MIR_2018!#REF!</f>
        <v>#REF!</v>
      </c>
      <c r="AH69" s="69" t="e">
        <f ca="1">+IF(AJ69="No aplica","-",IF(MIR_2018!#REF!="Sin avance","Sin avance",IF(MIR_2018!#REF!&lt;&gt;"Sin avance",_xlfn.FORMULATEXT(MIR_2018!#REF!),"0")))</f>
        <v>#REF!</v>
      </c>
      <c r="AI69" s="69" t="e">
        <f>+MIR_2018!#REF!</f>
        <v>#REF!</v>
      </c>
      <c r="AJ69" s="69" t="e">
        <f>+MIR_2018!#REF!</f>
        <v>#REF!</v>
      </c>
      <c r="AK69" s="69" t="e">
        <f>+MIR_2018!#REF!</f>
        <v>#REF!</v>
      </c>
      <c r="AL69" s="70" t="e">
        <f>+MIR_2018!#REF!</f>
        <v>#REF!</v>
      </c>
      <c r="AM69" s="69" t="e">
        <f>+MIR_2018!#REF!</f>
        <v>#REF!</v>
      </c>
      <c r="AN69" s="69" t="e">
        <f ca="1">+IF(AP69="No aplica","0",IF(MIR_2018!#REF!="Sin avance","Sin avance",IF(MIR_2018!#REF!&lt;&gt;"Sin avance",_xlfn.FORMULATEXT(MIR_2018!#REF!),"0")))</f>
        <v>#REF!</v>
      </c>
      <c r="AO69" s="69" t="e">
        <f>+MIR_2018!#REF!</f>
        <v>#REF!</v>
      </c>
      <c r="AP69" s="69" t="e">
        <f>+MIR_2018!#REF!</f>
        <v>#REF!</v>
      </c>
      <c r="AQ69" s="69" t="e">
        <f>+MIR_2018!#REF!</f>
        <v>#REF!</v>
      </c>
      <c r="AR69" s="70" t="e">
        <f>+MIR_2018!#REF!</f>
        <v>#REF!</v>
      </c>
      <c r="AS69" s="69" t="e">
        <f>+MIR_2018!#REF!</f>
        <v>#REF!</v>
      </c>
      <c r="AT69" s="69" t="e">
        <f ca="1">+IF(AV69="No aplica","0",IF(MIR_2018!#REF!="Sin avance","Sin avance",IF(MIR_2018!#REF!&lt;&gt;"Sin avance",_xlfn.FORMULATEXT(MIR_2018!#REF!),"0")))</f>
        <v>#REF!</v>
      </c>
      <c r="AU69" s="69" t="e">
        <f>+MIR_2018!#REF!</f>
        <v>#REF!</v>
      </c>
      <c r="AV69" s="69" t="e">
        <f>+MIR_2018!#REF!</f>
        <v>#REF!</v>
      </c>
      <c r="AW69" s="69" t="e">
        <f>+MIR_2018!#REF!</f>
        <v>#REF!</v>
      </c>
      <c r="AX69" s="70" t="e">
        <f>+MIR_2018!#REF!</f>
        <v>#REF!</v>
      </c>
      <c r="AY69" s="69" t="e">
        <f>+MIR_2018!#REF!</f>
        <v>#REF!</v>
      </c>
      <c r="AZ69" s="72" t="e">
        <f ca="1">+IF(BB69="No aplica","-",IF(MIR_2018!#REF!="Sin avance","Sin avance",IF(MIR_2018!#REF!&lt;&gt;"Sin avance",_xlfn.FORMULATEXT(MIR_2018!#REF!),"-")))</f>
        <v>#REF!</v>
      </c>
      <c r="BA69" s="69" t="e">
        <f>+MIR_2018!#REF!</f>
        <v>#REF!</v>
      </c>
      <c r="BB69" s="69" t="e">
        <f>+MIR_2018!#REF!</f>
        <v>#REF!</v>
      </c>
      <c r="BC69" s="69" t="e">
        <f>+MIR_2018!#REF!</f>
        <v>#REF!</v>
      </c>
      <c r="BD69" s="70" t="e">
        <f>+MIR_2018!#REF!</f>
        <v>#REF!</v>
      </c>
    </row>
    <row r="70" spans="1:56" s="69" customFormat="1" x14ac:dyDescent="0.25">
      <c r="A70" s="67">
        <f>+VLOOKUP($D70,Catálogos!$A$14:$E$40,5,0)</f>
        <v>2</v>
      </c>
      <c r="B70" s="68" t="str">
        <f>+VLOOKUP($D70,Catálogos!$A$14:$E$40,3,0)</f>
        <v>Promover el pleno ejercicio de los derechos de acceso a la información pública y de protección de datos personales, así como la transparencia y apertura de las instituciones públicas.</v>
      </c>
      <c r="C70" s="68" t="str">
        <f>+VLOOKUP(D70,Catálogos!$A$14:$F$40,6,0)</f>
        <v>Presidencia</v>
      </c>
      <c r="D70" s="69" t="str">
        <f>+MID(MIR_2018!$D$6,1,3)</f>
        <v>170</v>
      </c>
      <c r="E70" s="68" t="str">
        <f>+MID(MIR_2018!$D$6,7,150)</f>
        <v>Dirección General de Comunicación Social y Difusión</v>
      </c>
      <c r="F70" s="69" t="e">
        <f>+MIR_2018!#REF!</f>
        <v>#REF!</v>
      </c>
      <c r="G70" s="69" t="e">
        <f>MIR_2018!#REF!</f>
        <v>#REF!</v>
      </c>
      <c r="H70" s="70" t="e">
        <f>+MIR_2018!#REF!</f>
        <v>#REF!</v>
      </c>
      <c r="I70" s="70" t="e">
        <f>+MIR_2018!#REF!</f>
        <v>#REF!</v>
      </c>
      <c r="J70" s="70" t="e">
        <f>+MIR_2018!#REF!</f>
        <v>#REF!</v>
      </c>
      <c r="K70" s="70" t="e">
        <f>+MIR_2018!#REF!</f>
        <v>#REF!</v>
      </c>
      <c r="L70" s="70" t="e">
        <f>+MIR_2018!#REF!</f>
        <v>#REF!</v>
      </c>
      <c r="M70" s="70" t="e">
        <f>+MIR_2018!#REF!</f>
        <v>#REF!</v>
      </c>
      <c r="N70" s="70" t="e">
        <f>+MIR_2018!#REF!</f>
        <v>#REF!</v>
      </c>
      <c r="O70" s="70" t="e">
        <f>+MIR_2018!#REF!</f>
        <v>#REF!</v>
      </c>
      <c r="P70" s="70" t="e">
        <f>+MIR_2018!#REF!</f>
        <v>#REF!</v>
      </c>
      <c r="Q70" s="70" t="e">
        <f>+MIR_2018!#REF!</f>
        <v>#REF!</v>
      </c>
      <c r="R70" s="70" t="e">
        <f>+MIR_2018!#REF!</f>
        <v>#REF!</v>
      </c>
      <c r="S70" s="70" t="e">
        <f>+MIR_2018!#REF!</f>
        <v>#REF!</v>
      </c>
      <c r="T70" s="70" t="e">
        <f>+MIR_2018!#REF!</f>
        <v>#REF!</v>
      </c>
      <c r="U70" s="71" t="e">
        <f>+MIR_2018!#REF!</f>
        <v>#REF!</v>
      </c>
      <c r="V70" s="71" t="e">
        <f>+MIR_2018!#REF!</f>
        <v>#REF!</v>
      </c>
      <c r="W70" s="69" t="e">
        <f>+MIR_2018!#REF!</f>
        <v>#REF!</v>
      </c>
      <c r="X70" s="67" t="e">
        <f>+MIR_2018!#REF!</f>
        <v>#REF!</v>
      </c>
      <c r="Y70" s="70" t="e">
        <f>+MIR_2018!#REF!</f>
        <v>#REF!</v>
      </c>
      <c r="Z70" s="69" t="e">
        <f>+MIR_2018!#REF!</f>
        <v>#REF!</v>
      </c>
      <c r="AA70" s="69" t="e">
        <f>+MIR_2018!#REF!</f>
        <v>#REF!</v>
      </c>
      <c r="AB70" s="69" t="e">
        <f ca="1">+IF(AD70="No aplica","-",IF(MIR_2018!#REF!="Sin avance","Sin avance",IF(MIR_2018!#REF!&lt;&gt;"Sin avance",_xlfn.FORMULATEXT(MIR_2018!#REF!),"0")))</f>
        <v>#REF!</v>
      </c>
      <c r="AC70" s="69" t="e">
        <f>+MIR_2018!#REF!</f>
        <v>#REF!</v>
      </c>
      <c r="AD70" s="69" t="e">
        <f>+MIR_2018!#REF!</f>
        <v>#REF!</v>
      </c>
      <c r="AE70" s="69" t="e">
        <f>+MIR_2018!#REF!</f>
        <v>#REF!</v>
      </c>
      <c r="AF70" s="70" t="e">
        <f>+MIR_2018!#REF!</f>
        <v>#REF!</v>
      </c>
      <c r="AG70" s="69" t="e">
        <f>+MIR_2018!#REF!</f>
        <v>#REF!</v>
      </c>
      <c r="AH70" s="69" t="e">
        <f ca="1">+IF(AJ70="No aplica","-",IF(MIR_2018!#REF!="Sin avance","Sin avance",IF(MIR_2018!#REF!&lt;&gt;"Sin avance",_xlfn.FORMULATEXT(MIR_2018!#REF!),"0")))</f>
        <v>#REF!</v>
      </c>
      <c r="AI70" s="69" t="e">
        <f>+MIR_2018!#REF!</f>
        <v>#REF!</v>
      </c>
      <c r="AJ70" s="69" t="e">
        <f>+MIR_2018!#REF!</f>
        <v>#REF!</v>
      </c>
      <c r="AK70" s="69" t="e">
        <f>+MIR_2018!#REF!</f>
        <v>#REF!</v>
      </c>
      <c r="AL70" s="70" t="e">
        <f>+MIR_2018!#REF!</f>
        <v>#REF!</v>
      </c>
      <c r="AM70" s="69" t="e">
        <f>+MIR_2018!#REF!</f>
        <v>#REF!</v>
      </c>
      <c r="AN70" s="69" t="e">
        <f ca="1">+IF(AP70="No aplica","0",IF(MIR_2018!#REF!="Sin avance","Sin avance",IF(MIR_2018!#REF!&lt;&gt;"Sin avance",_xlfn.FORMULATEXT(MIR_2018!#REF!),"0")))</f>
        <v>#REF!</v>
      </c>
      <c r="AO70" s="69" t="e">
        <f>+MIR_2018!#REF!</f>
        <v>#REF!</v>
      </c>
      <c r="AP70" s="69" t="e">
        <f>+MIR_2018!#REF!</f>
        <v>#REF!</v>
      </c>
      <c r="AQ70" s="69" t="e">
        <f>+MIR_2018!#REF!</f>
        <v>#REF!</v>
      </c>
      <c r="AR70" s="70" t="e">
        <f>+MIR_2018!#REF!</f>
        <v>#REF!</v>
      </c>
      <c r="AS70" s="69" t="e">
        <f>+MIR_2018!#REF!</f>
        <v>#REF!</v>
      </c>
      <c r="AT70" s="69" t="e">
        <f ca="1">+IF(AV70="No aplica","0",IF(MIR_2018!#REF!="Sin avance","Sin avance",IF(MIR_2018!#REF!&lt;&gt;"Sin avance",_xlfn.FORMULATEXT(MIR_2018!#REF!),"0")))</f>
        <v>#REF!</v>
      </c>
      <c r="AU70" s="69" t="e">
        <f>+MIR_2018!#REF!</f>
        <v>#REF!</v>
      </c>
      <c r="AV70" s="69" t="e">
        <f>+MIR_2018!#REF!</f>
        <v>#REF!</v>
      </c>
      <c r="AW70" s="69" t="e">
        <f>+MIR_2018!#REF!</f>
        <v>#REF!</v>
      </c>
      <c r="AX70" s="70" t="e">
        <f>+MIR_2018!#REF!</f>
        <v>#REF!</v>
      </c>
      <c r="AY70" s="69" t="e">
        <f>+MIR_2018!#REF!</f>
        <v>#REF!</v>
      </c>
      <c r="AZ70" s="72" t="e">
        <f ca="1">+IF(BB70="No aplica","-",IF(MIR_2018!#REF!="Sin avance","Sin avance",IF(MIR_2018!#REF!&lt;&gt;"Sin avance",_xlfn.FORMULATEXT(MIR_2018!#REF!),"-")))</f>
        <v>#REF!</v>
      </c>
      <c r="BA70" s="69" t="e">
        <f>+MIR_2018!#REF!</f>
        <v>#REF!</v>
      </c>
      <c r="BB70" s="69" t="e">
        <f>+MIR_2018!#REF!</f>
        <v>#REF!</v>
      </c>
      <c r="BC70" s="69" t="e">
        <f>+MIR_2018!#REF!</f>
        <v>#REF!</v>
      </c>
      <c r="BD70" s="70" t="e">
        <f>+MIR_2018!#REF!</f>
        <v>#REF!</v>
      </c>
    </row>
    <row r="71" spans="1:56" s="69" customFormat="1" x14ac:dyDescent="0.25">
      <c r="A71" s="67">
        <f>+VLOOKUP($D71,Catálogos!$A$14:$E$40,5,0)</f>
        <v>2</v>
      </c>
      <c r="B71" s="68" t="str">
        <f>+VLOOKUP($D71,Catálogos!$A$14:$E$40,3,0)</f>
        <v>Promover el pleno ejercicio de los derechos de acceso a la información pública y de protección de datos personales, así como la transparencia y apertura de las instituciones públicas.</v>
      </c>
      <c r="C71" s="68" t="str">
        <f>+VLOOKUP(D71,Catálogos!$A$14:$F$40,6,0)</f>
        <v>Presidencia</v>
      </c>
      <c r="D71" s="69" t="str">
        <f>+MID(MIR_2018!$D$6,1,3)</f>
        <v>170</v>
      </c>
      <c r="E71" s="68" t="str">
        <f>+MID(MIR_2018!$D$6,7,150)</f>
        <v>Dirección General de Comunicación Social y Difusión</v>
      </c>
      <c r="F71" s="69" t="e">
        <f>+MIR_2018!#REF!</f>
        <v>#REF!</v>
      </c>
      <c r="G71" s="69" t="e">
        <f>MIR_2018!#REF!</f>
        <v>#REF!</v>
      </c>
      <c r="H71" s="70" t="e">
        <f>+MIR_2018!#REF!</f>
        <v>#REF!</v>
      </c>
      <c r="I71" s="70" t="e">
        <f>+MIR_2018!#REF!</f>
        <v>#REF!</v>
      </c>
      <c r="J71" s="70" t="e">
        <f>+MIR_2018!#REF!</f>
        <v>#REF!</v>
      </c>
      <c r="K71" s="70" t="e">
        <f>+MIR_2018!#REF!</f>
        <v>#REF!</v>
      </c>
      <c r="L71" s="70" t="e">
        <f>+MIR_2018!#REF!</f>
        <v>#REF!</v>
      </c>
      <c r="M71" s="70" t="e">
        <f>+MIR_2018!#REF!</f>
        <v>#REF!</v>
      </c>
      <c r="N71" s="70" t="e">
        <f>+MIR_2018!#REF!</f>
        <v>#REF!</v>
      </c>
      <c r="O71" s="70" t="e">
        <f>+MIR_2018!#REF!</f>
        <v>#REF!</v>
      </c>
      <c r="P71" s="70" t="e">
        <f>+MIR_2018!#REF!</f>
        <v>#REF!</v>
      </c>
      <c r="Q71" s="70" t="e">
        <f>+MIR_2018!#REF!</f>
        <v>#REF!</v>
      </c>
      <c r="R71" s="70" t="e">
        <f>+MIR_2018!#REF!</f>
        <v>#REF!</v>
      </c>
      <c r="S71" s="70" t="e">
        <f>+MIR_2018!#REF!</f>
        <v>#REF!</v>
      </c>
      <c r="T71" s="70" t="e">
        <f>+MIR_2018!#REF!</f>
        <v>#REF!</v>
      </c>
      <c r="U71" s="71" t="e">
        <f>+MIR_2018!#REF!</f>
        <v>#REF!</v>
      </c>
      <c r="V71" s="71" t="e">
        <f>+MIR_2018!#REF!</f>
        <v>#REF!</v>
      </c>
      <c r="W71" s="69" t="e">
        <f>+MIR_2018!#REF!</f>
        <v>#REF!</v>
      </c>
      <c r="X71" s="67" t="e">
        <f>+MIR_2018!#REF!</f>
        <v>#REF!</v>
      </c>
      <c r="Y71" s="70" t="e">
        <f>+MIR_2018!#REF!</f>
        <v>#REF!</v>
      </c>
      <c r="Z71" s="69" t="e">
        <f>+MIR_2018!#REF!</f>
        <v>#REF!</v>
      </c>
      <c r="AA71" s="69" t="e">
        <f>+MIR_2018!#REF!</f>
        <v>#REF!</v>
      </c>
      <c r="AB71" s="69" t="e">
        <f ca="1">+IF(AD71="No aplica","-",IF(MIR_2018!#REF!="Sin avance","Sin avance",IF(MIR_2018!#REF!&lt;&gt;"Sin avance",_xlfn.FORMULATEXT(MIR_2018!#REF!),"0")))</f>
        <v>#REF!</v>
      </c>
      <c r="AC71" s="69" t="e">
        <f>+MIR_2018!#REF!</f>
        <v>#REF!</v>
      </c>
      <c r="AD71" s="69" t="e">
        <f>+MIR_2018!#REF!</f>
        <v>#REF!</v>
      </c>
      <c r="AE71" s="69" t="e">
        <f>+MIR_2018!#REF!</f>
        <v>#REF!</v>
      </c>
      <c r="AF71" s="70" t="e">
        <f>+MIR_2018!#REF!</f>
        <v>#REF!</v>
      </c>
      <c r="AG71" s="69" t="e">
        <f>+MIR_2018!#REF!</f>
        <v>#REF!</v>
      </c>
      <c r="AH71" s="69" t="e">
        <f ca="1">+IF(AJ71="No aplica","-",IF(MIR_2018!#REF!="Sin avance","Sin avance",IF(MIR_2018!#REF!&lt;&gt;"Sin avance",_xlfn.FORMULATEXT(MIR_2018!#REF!),"0")))</f>
        <v>#REF!</v>
      </c>
      <c r="AI71" s="69" t="e">
        <f>+MIR_2018!#REF!</f>
        <v>#REF!</v>
      </c>
      <c r="AJ71" s="69" t="e">
        <f>+MIR_2018!#REF!</f>
        <v>#REF!</v>
      </c>
      <c r="AK71" s="69" t="e">
        <f>+MIR_2018!#REF!</f>
        <v>#REF!</v>
      </c>
      <c r="AL71" s="70" t="e">
        <f>+MIR_2018!#REF!</f>
        <v>#REF!</v>
      </c>
      <c r="AM71" s="69" t="e">
        <f>+MIR_2018!#REF!</f>
        <v>#REF!</v>
      </c>
      <c r="AN71" s="69" t="e">
        <f ca="1">+IF(AP71="No aplica","0",IF(MIR_2018!#REF!="Sin avance","Sin avance",IF(MIR_2018!#REF!&lt;&gt;"Sin avance",_xlfn.FORMULATEXT(MIR_2018!#REF!),"0")))</f>
        <v>#REF!</v>
      </c>
      <c r="AO71" s="69" t="e">
        <f>+MIR_2018!#REF!</f>
        <v>#REF!</v>
      </c>
      <c r="AP71" s="69" t="e">
        <f>+MIR_2018!#REF!</f>
        <v>#REF!</v>
      </c>
      <c r="AQ71" s="69" t="e">
        <f>+MIR_2018!#REF!</f>
        <v>#REF!</v>
      </c>
      <c r="AR71" s="70" t="e">
        <f>+MIR_2018!#REF!</f>
        <v>#REF!</v>
      </c>
      <c r="AS71" s="69" t="e">
        <f>+MIR_2018!#REF!</f>
        <v>#REF!</v>
      </c>
      <c r="AT71" s="69" t="e">
        <f ca="1">+IF(AV71="No aplica","0",IF(MIR_2018!#REF!="Sin avance","Sin avance",IF(MIR_2018!#REF!&lt;&gt;"Sin avance",_xlfn.FORMULATEXT(MIR_2018!#REF!),"0")))</f>
        <v>#REF!</v>
      </c>
      <c r="AU71" s="69" t="e">
        <f>+MIR_2018!#REF!</f>
        <v>#REF!</v>
      </c>
      <c r="AV71" s="69" t="e">
        <f>+MIR_2018!#REF!</f>
        <v>#REF!</v>
      </c>
      <c r="AW71" s="69" t="e">
        <f>+MIR_2018!#REF!</f>
        <v>#REF!</v>
      </c>
      <c r="AX71" s="70" t="e">
        <f>+MIR_2018!#REF!</f>
        <v>#REF!</v>
      </c>
      <c r="AY71" s="69" t="e">
        <f>+MIR_2018!#REF!</f>
        <v>#REF!</v>
      </c>
      <c r="AZ71" s="72" t="e">
        <f ca="1">+IF(BB71="No aplica","-",IF(MIR_2018!#REF!="Sin avance","Sin avance",IF(MIR_2018!#REF!&lt;&gt;"Sin avance",_xlfn.FORMULATEXT(MIR_2018!#REF!),"-")))</f>
        <v>#REF!</v>
      </c>
      <c r="BA71" s="69" t="e">
        <f>+MIR_2018!#REF!</f>
        <v>#REF!</v>
      </c>
      <c r="BB71" s="69" t="e">
        <f>+MIR_2018!#REF!</f>
        <v>#REF!</v>
      </c>
      <c r="BC71" s="69" t="e">
        <f>+MIR_2018!#REF!</f>
        <v>#REF!</v>
      </c>
      <c r="BD71" s="70" t="e">
        <f>+MIR_2018!#REF!</f>
        <v>#REF!</v>
      </c>
    </row>
    <row r="72" spans="1:56" s="69" customFormat="1" x14ac:dyDescent="0.25">
      <c r="A72" s="67">
        <f>+VLOOKUP($D72,Catálogos!$A$14:$E$40,5,0)</f>
        <v>2</v>
      </c>
      <c r="B72" s="68" t="str">
        <f>+VLOOKUP($D72,Catálogos!$A$14:$E$40,3,0)</f>
        <v>Promover el pleno ejercicio de los derechos de acceso a la información pública y de protección de datos personales, así como la transparencia y apertura de las instituciones públicas.</v>
      </c>
      <c r="C72" s="68" t="str">
        <f>+VLOOKUP(D72,Catálogos!$A$14:$F$40,6,0)</f>
        <v>Presidencia</v>
      </c>
      <c r="D72" s="69" t="str">
        <f>+MID(MIR_2018!$D$6,1,3)</f>
        <v>170</v>
      </c>
      <c r="E72" s="68" t="str">
        <f>+MID(MIR_2018!$D$6,7,150)</f>
        <v>Dirección General de Comunicación Social y Difusión</v>
      </c>
      <c r="F72" s="69" t="e">
        <f>+MIR_2018!#REF!</f>
        <v>#REF!</v>
      </c>
      <c r="G72" s="69" t="e">
        <f>MIR_2018!#REF!</f>
        <v>#REF!</v>
      </c>
      <c r="H72" s="70" t="e">
        <f>+MIR_2018!#REF!</f>
        <v>#REF!</v>
      </c>
      <c r="I72" s="70" t="e">
        <f>+MIR_2018!#REF!</f>
        <v>#REF!</v>
      </c>
      <c r="J72" s="70" t="e">
        <f>+MIR_2018!#REF!</f>
        <v>#REF!</v>
      </c>
      <c r="K72" s="70" t="e">
        <f>+MIR_2018!#REF!</f>
        <v>#REF!</v>
      </c>
      <c r="L72" s="70" t="e">
        <f>+MIR_2018!#REF!</f>
        <v>#REF!</v>
      </c>
      <c r="M72" s="70" t="e">
        <f>+MIR_2018!#REF!</f>
        <v>#REF!</v>
      </c>
      <c r="N72" s="70" t="e">
        <f>+MIR_2018!#REF!</f>
        <v>#REF!</v>
      </c>
      <c r="O72" s="70" t="e">
        <f>+MIR_2018!#REF!</f>
        <v>#REF!</v>
      </c>
      <c r="P72" s="70" t="e">
        <f>+MIR_2018!#REF!</f>
        <v>#REF!</v>
      </c>
      <c r="Q72" s="70" t="e">
        <f>+MIR_2018!#REF!</f>
        <v>#REF!</v>
      </c>
      <c r="R72" s="70" t="e">
        <f>+MIR_2018!#REF!</f>
        <v>#REF!</v>
      </c>
      <c r="S72" s="70" t="e">
        <f>+MIR_2018!#REF!</f>
        <v>#REF!</v>
      </c>
      <c r="T72" s="70" t="e">
        <f>+MIR_2018!#REF!</f>
        <v>#REF!</v>
      </c>
      <c r="U72" s="71" t="e">
        <f>+MIR_2018!#REF!</f>
        <v>#REF!</v>
      </c>
      <c r="V72" s="71" t="e">
        <f>+MIR_2018!#REF!</f>
        <v>#REF!</v>
      </c>
      <c r="W72" s="69" t="e">
        <f>+MIR_2018!#REF!</f>
        <v>#REF!</v>
      </c>
      <c r="X72" s="67" t="e">
        <f>+MIR_2018!#REF!</f>
        <v>#REF!</v>
      </c>
      <c r="Y72" s="70" t="e">
        <f>+MIR_2018!#REF!</f>
        <v>#REF!</v>
      </c>
      <c r="Z72" s="69" t="e">
        <f>+MIR_2018!#REF!</f>
        <v>#REF!</v>
      </c>
      <c r="AA72" s="69" t="e">
        <f>+MIR_2018!#REF!</f>
        <v>#REF!</v>
      </c>
      <c r="AB72" s="69" t="e">
        <f ca="1">+IF(AD72="No aplica","-",IF(MIR_2018!#REF!="Sin avance","Sin avance",IF(MIR_2018!#REF!&lt;&gt;"Sin avance",_xlfn.FORMULATEXT(MIR_2018!#REF!),"0")))</f>
        <v>#REF!</v>
      </c>
      <c r="AC72" s="69" t="e">
        <f>+MIR_2018!#REF!</f>
        <v>#REF!</v>
      </c>
      <c r="AD72" s="69" t="e">
        <f>+MIR_2018!#REF!</f>
        <v>#REF!</v>
      </c>
      <c r="AE72" s="69" t="e">
        <f>+MIR_2018!#REF!</f>
        <v>#REF!</v>
      </c>
      <c r="AF72" s="70" t="e">
        <f>+MIR_2018!#REF!</f>
        <v>#REF!</v>
      </c>
      <c r="AG72" s="69" t="e">
        <f>+MIR_2018!#REF!</f>
        <v>#REF!</v>
      </c>
      <c r="AH72" s="69" t="e">
        <f ca="1">+IF(AJ72="No aplica","-",IF(MIR_2018!#REF!="Sin avance","Sin avance",IF(MIR_2018!#REF!&lt;&gt;"Sin avance",_xlfn.FORMULATEXT(MIR_2018!#REF!),"0")))</f>
        <v>#REF!</v>
      </c>
      <c r="AI72" s="69" t="e">
        <f>+MIR_2018!#REF!</f>
        <v>#REF!</v>
      </c>
      <c r="AJ72" s="69" t="e">
        <f>+MIR_2018!#REF!</f>
        <v>#REF!</v>
      </c>
      <c r="AK72" s="69" t="e">
        <f>+MIR_2018!#REF!</f>
        <v>#REF!</v>
      </c>
      <c r="AL72" s="70" t="e">
        <f>+MIR_2018!#REF!</f>
        <v>#REF!</v>
      </c>
      <c r="AM72" s="69" t="e">
        <f>+MIR_2018!#REF!</f>
        <v>#REF!</v>
      </c>
      <c r="AN72" s="69" t="e">
        <f ca="1">+IF(AP72="No aplica","0",IF(MIR_2018!#REF!="Sin avance","Sin avance",IF(MIR_2018!#REF!&lt;&gt;"Sin avance",_xlfn.FORMULATEXT(MIR_2018!#REF!),"0")))</f>
        <v>#REF!</v>
      </c>
      <c r="AO72" s="69" t="e">
        <f>+MIR_2018!#REF!</f>
        <v>#REF!</v>
      </c>
      <c r="AP72" s="69" t="e">
        <f>+MIR_2018!#REF!</f>
        <v>#REF!</v>
      </c>
      <c r="AQ72" s="69" t="e">
        <f>+MIR_2018!#REF!</f>
        <v>#REF!</v>
      </c>
      <c r="AR72" s="70" t="e">
        <f>+MIR_2018!#REF!</f>
        <v>#REF!</v>
      </c>
      <c r="AS72" s="69" t="e">
        <f>+MIR_2018!#REF!</f>
        <v>#REF!</v>
      </c>
      <c r="AT72" s="69" t="e">
        <f ca="1">+IF(AV72="No aplica","0",IF(MIR_2018!#REF!="Sin avance","Sin avance",IF(MIR_2018!#REF!&lt;&gt;"Sin avance",_xlfn.FORMULATEXT(MIR_2018!#REF!),"0")))</f>
        <v>#REF!</v>
      </c>
      <c r="AU72" s="69" t="e">
        <f>+MIR_2018!#REF!</f>
        <v>#REF!</v>
      </c>
      <c r="AV72" s="69" t="e">
        <f>+MIR_2018!#REF!</f>
        <v>#REF!</v>
      </c>
      <c r="AW72" s="69" t="e">
        <f>+MIR_2018!#REF!</f>
        <v>#REF!</v>
      </c>
      <c r="AX72" s="70" t="e">
        <f>+MIR_2018!#REF!</f>
        <v>#REF!</v>
      </c>
      <c r="AY72" s="69" t="e">
        <f>+MIR_2018!#REF!</f>
        <v>#REF!</v>
      </c>
      <c r="AZ72" s="72" t="e">
        <f ca="1">+IF(BB72="No aplica","-",IF(MIR_2018!#REF!="Sin avance","Sin avance",IF(MIR_2018!#REF!&lt;&gt;"Sin avance",_xlfn.FORMULATEXT(MIR_2018!#REF!),"-")))</f>
        <v>#REF!</v>
      </c>
      <c r="BA72" s="69" t="e">
        <f>+MIR_2018!#REF!</f>
        <v>#REF!</v>
      </c>
      <c r="BB72" s="69" t="e">
        <f>+MIR_2018!#REF!</f>
        <v>#REF!</v>
      </c>
      <c r="BC72" s="69" t="e">
        <f>+MIR_2018!#REF!</f>
        <v>#REF!</v>
      </c>
      <c r="BD72" s="70" t="e">
        <f>+MIR_2018!#REF!</f>
        <v>#REF!</v>
      </c>
    </row>
    <row r="73" spans="1:56" s="69" customFormat="1" x14ac:dyDescent="0.25">
      <c r="A73" s="67">
        <f>+VLOOKUP($D73,Catálogos!$A$14:$E$40,5,0)</f>
        <v>2</v>
      </c>
      <c r="B73" s="68" t="str">
        <f>+VLOOKUP($D73,Catálogos!$A$14:$E$40,3,0)</f>
        <v>Promover el pleno ejercicio de los derechos de acceso a la información pública y de protección de datos personales, así como la transparencia y apertura de las instituciones públicas.</v>
      </c>
      <c r="C73" s="68" t="str">
        <f>+VLOOKUP(D73,Catálogos!$A$14:$F$40,6,0)</f>
        <v>Presidencia</v>
      </c>
      <c r="D73" s="69" t="str">
        <f>+MID(MIR_2018!$D$6,1,3)</f>
        <v>170</v>
      </c>
      <c r="E73" s="68" t="str">
        <f>+MID(MIR_2018!$D$6,7,150)</f>
        <v>Dirección General de Comunicación Social y Difusión</v>
      </c>
      <c r="F73" s="69" t="e">
        <f>+MIR_2018!#REF!</f>
        <v>#REF!</v>
      </c>
      <c r="G73" s="69" t="e">
        <f>MIR_2018!#REF!</f>
        <v>#REF!</v>
      </c>
      <c r="H73" s="70" t="e">
        <f>+MIR_2018!#REF!</f>
        <v>#REF!</v>
      </c>
      <c r="I73" s="70" t="e">
        <f>+MIR_2018!#REF!</f>
        <v>#REF!</v>
      </c>
      <c r="J73" s="70" t="e">
        <f>+MIR_2018!#REF!</f>
        <v>#REF!</v>
      </c>
      <c r="K73" s="70" t="e">
        <f>+MIR_2018!#REF!</f>
        <v>#REF!</v>
      </c>
      <c r="L73" s="70" t="e">
        <f>+MIR_2018!#REF!</f>
        <v>#REF!</v>
      </c>
      <c r="M73" s="70" t="e">
        <f>+MIR_2018!#REF!</f>
        <v>#REF!</v>
      </c>
      <c r="N73" s="70" t="e">
        <f>+MIR_2018!#REF!</f>
        <v>#REF!</v>
      </c>
      <c r="O73" s="70" t="e">
        <f>+MIR_2018!#REF!</f>
        <v>#REF!</v>
      </c>
      <c r="P73" s="70" t="e">
        <f>+MIR_2018!#REF!</f>
        <v>#REF!</v>
      </c>
      <c r="Q73" s="70" t="e">
        <f>+MIR_2018!#REF!</f>
        <v>#REF!</v>
      </c>
      <c r="R73" s="70" t="e">
        <f>+MIR_2018!#REF!</f>
        <v>#REF!</v>
      </c>
      <c r="S73" s="70" t="e">
        <f>+MIR_2018!#REF!</f>
        <v>#REF!</v>
      </c>
      <c r="T73" s="70" t="e">
        <f>+MIR_2018!#REF!</f>
        <v>#REF!</v>
      </c>
      <c r="U73" s="71" t="e">
        <f>+MIR_2018!#REF!</f>
        <v>#REF!</v>
      </c>
      <c r="V73" s="71" t="e">
        <f>+MIR_2018!#REF!</f>
        <v>#REF!</v>
      </c>
      <c r="W73" s="69" t="e">
        <f>+MIR_2018!#REF!</f>
        <v>#REF!</v>
      </c>
      <c r="X73" s="67" t="e">
        <f>+MIR_2018!#REF!</f>
        <v>#REF!</v>
      </c>
      <c r="Y73" s="70" t="e">
        <f>+MIR_2018!#REF!</f>
        <v>#REF!</v>
      </c>
      <c r="Z73" s="69" t="e">
        <f>+MIR_2018!#REF!</f>
        <v>#REF!</v>
      </c>
      <c r="AA73" s="69" t="e">
        <f>+MIR_2018!#REF!</f>
        <v>#REF!</v>
      </c>
      <c r="AB73" s="69" t="e">
        <f ca="1">+IF(AD73="No aplica","-",IF(MIR_2018!#REF!="Sin avance","Sin avance",IF(MIR_2018!#REF!&lt;&gt;"Sin avance",_xlfn.FORMULATEXT(MIR_2018!#REF!),"0")))</f>
        <v>#REF!</v>
      </c>
      <c r="AC73" s="69" t="e">
        <f>+MIR_2018!#REF!</f>
        <v>#REF!</v>
      </c>
      <c r="AD73" s="69" t="e">
        <f>+MIR_2018!#REF!</f>
        <v>#REF!</v>
      </c>
      <c r="AE73" s="69" t="e">
        <f>+MIR_2018!#REF!</f>
        <v>#REF!</v>
      </c>
      <c r="AF73" s="70" t="e">
        <f>+MIR_2018!#REF!</f>
        <v>#REF!</v>
      </c>
      <c r="AG73" s="69" t="e">
        <f>+MIR_2018!#REF!</f>
        <v>#REF!</v>
      </c>
      <c r="AH73" s="69" t="e">
        <f ca="1">+IF(AJ73="No aplica","-",IF(MIR_2018!#REF!="Sin avance","Sin avance",IF(MIR_2018!#REF!&lt;&gt;"Sin avance",_xlfn.FORMULATEXT(MIR_2018!#REF!),"0")))</f>
        <v>#REF!</v>
      </c>
      <c r="AI73" s="69" t="e">
        <f>+MIR_2018!#REF!</f>
        <v>#REF!</v>
      </c>
      <c r="AJ73" s="69" t="e">
        <f>+MIR_2018!#REF!</f>
        <v>#REF!</v>
      </c>
      <c r="AK73" s="69" t="e">
        <f>+MIR_2018!#REF!</f>
        <v>#REF!</v>
      </c>
      <c r="AL73" s="70" t="e">
        <f>+MIR_2018!#REF!</f>
        <v>#REF!</v>
      </c>
      <c r="AM73" s="69" t="e">
        <f>+MIR_2018!#REF!</f>
        <v>#REF!</v>
      </c>
      <c r="AN73" s="69" t="e">
        <f ca="1">+IF(AP73="No aplica","0",IF(MIR_2018!#REF!="Sin avance","Sin avance",IF(MIR_2018!#REF!&lt;&gt;"Sin avance",_xlfn.FORMULATEXT(MIR_2018!#REF!),"0")))</f>
        <v>#REF!</v>
      </c>
      <c r="AO73" s="69" t="e">
        <f>+MIR_2018!#REF!</f>
        <v>#REF!</v>
      </c>
      <c r="AP73" s="69" t="e">
        <f>+MIR_2018!#REF!</f>
        <v>#REF!</v>
      </c>
      <c r="AQ73" s="69" t="e">
        <f>+MIR_2018!#REF!</f>
        <v>#REF!</v>
      </c>
      <c r="AR73" s="70" t="e">
        <f>+MIR_2018!#REF!</f>
        <v>#REF!</v>
      </c>
      <c r="AS73" s="69" t="e">
        <f>+MIR_2018!#REF!</f>
        <v>#REF!</v>
      </c>
      <c r="AT73" s="69" t="e">
        <f ca="1">+IF(AV73="No aplica","0",IF(MIR_2018!#REF!="Sin avance","Sin avance",IF(MIR_2018!#REF!&lt;&gt;"Sin avance",_xlfn.FORMULATEXT(MIR_2018!#REF!),"0")))</f>
        <v>#REF!</v>
      </c>
      <c r="AU73" s="69" t="e">
        <f>+MIR_2018!#REF!</f>
        <v>#REF!</v>
      </c>
      <c r="AV73" s="69" t="e">
        <f>+MIR_2018!#REF!</f>
        <v>#REF!</v>
      </c>
      <c r="AW73" s="69" t="e">
        <f>+MIR_2018!#REF!</f>
        <v>#REF!</v>
      </c>
      <c r="AX73" s="70" t="e">
        <f>+MIR_2018!#REF!</f>
        <v>#REF!</v>
      </c>
      <c r="AY73" s="69" t="e">
        <f>+MIR_2018!#REF!</f>
        <v>#REF!</v>
      </c>
      <c r="AZ73" s="72" t="e">
        <f ca="1">+IF(BB73="No aplica","-",IF(MIR_2018!#REF!="Sin avance","Sin avance",IF(MIR_2018!#REF!&lt;&gt;"Sin avance",_xlfn.FORMULATEXT(MIR_2018!#REF!),"-")))</f>
        <v>#REF!</v>
      </c>
      <c r="BA73" s="69" t="e">
        <f>+MIR_2018!#REF!</f>
        <v>#REF!</v>
      </c>
      <c r="BB73" s="69" t="e">
        <f>+MIR_2018!#REF!</f>
        <v>#REF!</v>
      </c>
      <c r="BC73" s="69" t="e">
        <f>+MIR_2018!#REF!</f>
        <v>#REF!</v>
      </c>
      <c r="BD73" s="70" t="e">
        <f>+MIR_2018!#REF!</f>
        <v>#REF!</v>
      </c>
    </row>
    <row r="74" spans="1:56" s="69" customFormat="1" x14ac:dyDescent="0.25">
      <c r="A74" s="67">
        <f>+VLOOKUP($D74,Catálogos!$A$14:$E$40,5,0)</f>
        <v>2</v>
      </c>
      <c r="B74" s="68" t="str">
        <f>+VLOOKUP($D74,Catálogos!$A$14:$E$40,3,0)</f>
        <v>Promover el pleno ejercicio de los derechos de acceso a la información pública y de protección de datos personales, así como la transparencia y apertura de las instituciones públicas.</v>
      </c>
      <c r="C74" s="68" t="str">
        <f>+VLOOKUP(D74,Catálogos!$A$14:$F$40,6,0)</f>
        <v>Presidencia</v>
      </c>
      <c r="D74" s="69" t="str">
        <f>+MID(MIR_2018!$D$6,1,3)</f>
        <v>170</v>
      </c>
      <c r="E74" s="68" t="str">
        <f>+MID(MIR_2018!$D$6,7,150)</f>
        <v>Dirección General de Comunicación Social y Difusión</v>
      </c>
      <c r="F74" s="69" t="e">
        <f>+MIR_2018!#REF!</f>
        <v>#REF!</v>
      </c>
      <c r="G74" s="69" t="e">
        <f>MIR_2018!#REF!</f>
        <v>#REF!</v>
      </c>
      <c r="H74" s="70" t="e">
        <f>+MIR_2018!#REF!</f>
        <v>#REF!</v>
      </c>
      <c r="I74" s="70" t="e">
        <f>+MIR_2018!#REF!</f>
        <v>#REF!</v>
      </c>
      <c r="J74" s="70" t="e">
        <f>+MIR_2018!#REF!</f>
        <v>#REF!</v>
      </c>
      <c r="K74" s="70" t="e">
        <f>+MIR_2018!#REF!</f>
        <v>#REF!</v>
      </c>
      <c r="L74" s="70" t="e">
        <f>+MIR_2018!#REF!</f>
        <v>#REF!</v>
      </c>
      <c r="M74" s="70" t="e">
        <f>+MIR_2018!#REF!</f>
        <v>#REF!</v>
      </c>
      <c r="N74" s="70" t="e">
        <f>+MIR_2018!#REF!</f>
        <v>#REF!</v>
      </c>
      <c r="O74" s="70" t="e">
        <f>+MIR_2018!#REF!</f>
        <v>#REF!</v>
      </c>
      <c r="P74" s="70" t="e">
        <f>+MIR_2018!#REF!</f>
        <v>#REF!</v>
      </c>
      <c r="Q74" s="70" t="e">
        <f>+MIR_2018!#REF!</f>
        <v>#REF!</v>
      </c>
      <c r="R74" s="70" t="e">
        <f>+MIR_2018!#REF!</f>
        <v>#REF!</v>
      </c>
      <c r="S74" s="70" t="e">
        <f>+MIR_2018!#REF!</f>
        <v>#REF!</v>
      </c>
      <c r="T74" s="70" t="e">
        <f>+MIR_2018!#REF!</f>
        <v>#REF!</v>
      </c>
      <c r="U74" s="71" t="e">
        <f>+MIR_2018!#REF!</f>
        <v>#REF!</v>
      </c>
      <c r="V74" s="71" t="e">
        <f>+MIR_2018!#REF!</f>
        <v>#REF!</v>
      </c>
      <c r="W74" s="69" t="e">
        <f>+MIR_2018!#REF!</f>
        <v>#REF!</v>
      </c>
      <c r="X74" s="67" t="e">
        <f>+MIR_2018!#REF!</f>
        <v>#REF!</v>
      </c>
      <c r="Y74" s="70" t="e">
        <f>+MIR_2018!#REF!</f>
        <v>#REF!</v>
      </c>
      <c r="Z74" s="69" t="e">
        <f>+MIR_2018!#REF!</f>
        <v>#REF!</v>
      </c>
      <c r="AA74" s="69" t="e">
        <f>+MIR_2018!#REF!</f>
        <v>#REF!</v>
      </c>
      <c r="AB74" s="69" t="e">
        <f ca="1">+IF(AD74="No aplica","-",IF(MIR_2018!#REF!="Sin avance","Sin avance",IF(MIR_2018!#REF!&lt;&gt;"Sin avance",_xlfn.FORMULATEXT(MIR_2018!#REF!),"0")))</f>
        <v>#REF!</v>
      </c>
      <c r="AC74" s="69" t="e">
        <f>+MIR_2018!#REF!</f>
        <v>#REF!</v>
      </c>
      <c r="AD74" s="69" t="e">
        <f>+MIR_2018!#REF!</f>
        <v>#REF!</v>
      </c>
      <c r="AE74" s="69" t="e">
        <f>+MIR_2018!#REF!</f>
        <v>#REF!</v>
      </c>
      <c r="AF74" s="70" t="e">
        <f>+MIR_2018!#REF!</f>
        <v>#REF!</v>
      </c>
      <c r="AG74" s="69" t="e">
        <f>+MIR_2018!#REF!</f>
        <v>#REF!</v>
      </c>
      <c r="AH74" s="69" t="e">
        <f ca="1">+IF(AJ74="No aplica","-",IF(MIR_2018!#REF!="Sin avance","Sin avance",IF(MIR_2018!#REF!&lt;&gt;"Sin avance",_xlfn.FORMULATEXT(MIR_2018!#REF!),"0")))</f>
        <v>#REF!</v>
      </c>
      <c r="AI74" s="69" t="e">
        <f>+MIR_2018!#REF!</f>
        <v>#REF!</v>
      </c>
      <c r="AJ74" s="69" t="e">
        <f>+MIR_2018!#REF!</f>
        <v>#REF!</v>
      </c>
      <c r="AK74" s="69" t="e">
        <f>+MIR_2018!#REF!</f>
        <v>#REF!</v>
      </c>
      <c r="AL74" s="70" t="e">
        <f>+MIR_2018!#REF!</f>
        <v>#REF!</v>
      </c>
      <c r="AM74" s="69" t="e">
        <f>+MIR_2018!#REF!</f>
        <v>#REF!</v>
      </c>
      <c r="AN74" s="69" t="e">
        <f ca="1">+IF(AP74="No aplica","0",IF(MIR_2018!#REF!="Sin avance","Sin avance",IF(MIR_2018!#REF!&lt;&gt;"Sin avance",_xlfn.FORMULATEXT(MIR_2018!#REF!),"0")))</f>
        <v>#REF!</v>
      </c>
      <c r="AO74" s="69" t="e">
        <f>+MIR_2018!#REF!</f>
        <v>#REF!</v>
      </c>
      <c r="AP74" s="69" t="e">
        <f>+MIR_2018!#REF!</f>
        <v>#REF!</v>
      </c>
      <c r="AQ74" s="69" t="e">
        <f>+MIR_2018!#REF!</f>
        <v>#REF!</v>
      </c>
      <c r="AR74" s="70" t="e">
        <f>+MIR_2018!#REF!</f>
        <v>#REF!</v>
      </c>
      <c r="AS74" s="69" t="e">
        <f>+MIR_2018!#REF!</f>
        <v>#REF!</v>
      </c>
      <c r="AT74" s="69" t="e">
        <f ca="1">+IF(AV74="No aplica","0",IF(MIR_2018!#REF!="Sin avance","Sin avance",IF(MIR_2018!#REF!&lt;&gt;"Sin avance",_xlfn.FORMULATEXT(MIR_2018!#REF!),"0")))</f>
        <v>#REF!</v>
      </c>
      <c r="AU74" s="69" t="e">
        <f>+MIR_2018!#REF!</f>
        <v>#REF!</v>
      </c>
      <c r="AV74" s="69" t="e">
        <f>+MIR_2018!#REF!</f>
        <v>#REF!</v>
      </c>
      <c r="AW74" s="69" t="e">
        <f>+MIR_2018!#REF!</f>
        <v>#REF!</v>
      </c>
      <c r="AX74" s="70" t="e">
        <f>+MIR_2018!#REF!</f>
        <v>#REF!</v>
      </c>
      <c r="AY74" s="69" t="e">
        <f>+MIR_2018!#REF!</f>
        <v>#REF!</v>
      </c>
      <c r="AZ74" s="72" t="e">
        <f ca="1">+IF(BB74="No aplica","-",IF(MIR_2018!#REF!="Sin avance","Sin avance",IF(MIR_2018!#REF!&lt;&gt;"Sin avance",_xlfn.FORMULATEXT(MIR_2018!#REF!),"-")))</f>
        <v>#REF!</v>
      </c>
      <c r="BA74" s="69" t="e">
        <f>+MIR_2018!#REF!</f>
        <v>#REF!</v>
      </c>
      <c r="BB74" s="69" t="e">
        <f>+MIR_2018!#REF!</f>
        <v>#REF!</v>
      </c>
      <c r="BC74" s="69" t="e">
        <f>+MIR_2018!#REF!</f>
        <v>#REF!</v>
      </c>
      <c r="BD74" s="70" t="e">
        <f>+MIR_2018!#REF!</f>
        <v>#REF!</v>
      </c>
    </row>
    <row r="75" spans="1:56" s="69" customFormat="1" x14ac:dyDescent="0.25">
      <c r="A75" s="67">
        <f>+VLOOKUP($D75,Catálogos!$A$14:$E$40,5,0)</f>
        <v>2</v>
      </c>
      <c r="B75" s="68" t="str">
        <f>+VLOOKUP($D75,Catálogos!$A$14:$E$40,3,0)</f>
        <v>Promover el pleno ejercicio de los derechos de acceso a la información pública y de protección de datos personales, así como la transparencia y apertura de las instituciones públicas.</v>
      </c>
      <c r="C75" s="68" t="str">
        <f>+VLOOKUP(D75,Catálogos!$A$14:$F$40,6,0)</f>
        <v>Presidencia</v>
      </c>
      <c r="D75" s="69" t="str">
        <f>+MID(MIR_2018!$D$6,1,3)</f>
        <v>170</v>
      </c>
      <c r="E75" s="68" t="str">
        <f>+MID(MIR_2018!$D$6,7,150)</f>
        <v>Dirección General de Comunicación Social y Difusión</v>
      </c>
      <c r="F75" s="69" t="e">
        <f>+MIR_2018!#REF!</f>
        <v>#REF!</v>
      </c>
      <c r="G75" s="69" t="e">
        <f>MIR_2018!#REF!</f>
        <v>#REF!</v>
      </c>
      <c r="H75" s="70" t="e">
        <f>+MIR_2018!#REF!</f>
        <v>#REF!</v>
      </c>
      <c r="I75" s="70" t="e">
        <f>+MIR_2018!#REF!</f>
        <v>#REF!</v>
      </c>
      <c r="J75" s="70" t="e">
        <f>+MIR_2018!#REF!</f>
        <v>#REF!</v>
      </c>
      <c r="K75" s="70" t="e">
        <f>+MIR_2018!#REF!</f>
        <v>#REF!</v>
      </c>
      <c r="L75" s="70" t="e">
        <f>+MIR_2018!#REF!</f>
        <v>#REF!</v>
      </c>
      <c r="M75" s="70" t="e">
        <f>+MIR_2018!#REF!</f>
        <v>#REF!</v>
      </c>
      <c r="N75" s="70" t="e">
        <f>+MIR_2018!#REF!</f>
        <v>#REF!</v>
      </c>
      <c r="O75" s="70" t="e">
        <f>+MIR_2018!#REF!</f>
        <v>#REF!</v>
      </c>
      <c r="P75" s="70" t="e">
        <f>+MIR_2018!#REF!</f>
        <v>#REF!</v>
      </c>
      <c r="Q75" s="70" t="e">
        <f>+MIR_2018!#REF!</f>
        <v>#REF!</v>
      </c>
      <c r="R75" s="70" t="e">
        <f>+MIR_2018!#REF!</f>
        <v>#REF!</v>
      </c>
      <c r="S75" s="70" t="e">
        <f>+MIR_2018!#REF!</f>
        <v>#REF!</v>
      </c>
      <c r="T75" s="70" t="e">
        <f>+MIR_2018!#REF!</f>
        <v>#REF!</v>
      </c>
      <c r="U75" s="71" t="e">
        <f>+MIR_2018!#REF!</f>
        <v>#REF!</v>
      </c>
      <c r="V75" s="71" t="e">
        <f>+MIR_2018!#REF!</f>
        <v>#REF!</v>
      </c>
      <c r="W75" s="69" t="e">
        <f>+MIR_2018!#REF!</f>
        <v>#REF!</v>
      </c>
      <c r="X75" s="67" t="e">
        <f>+MIR_2018!#REF!</f>
        <v>#REF!</v>
      </c>
      <c r="Y75" s="70" t="e">
        <f>+MIR_2018!#REF!</f>
        <v>#REF!</v>
      </c>
      <c r="Z75" s="69" t="e">
        <f>+MIR_2018!#REF!</f>
        <v>#REF!</v>
      </c>
      <c r="AA75" s="69" t="e">
        <f>+MIR_2018!#REF!</f>
        <v>#REF!</v>
      </c>
      <c r="AB75" s="69" t="e">
        <f ca="1">+IF(AD75="No aplica","-",IF(MIR_2018!#REF!="Sin avance","Sin avance",IF(MIR_2018!#REF!&lt;&gt;"Sin avance",_xlfn.FORMULATEXT(MIR_2018!#REF!),"0")))</f>
        <v>#REF!</v>
      </c>
      <c r="AC75" s="69" t="e">
        <f>+MIR_2018!#REF!</f>
        <v>#REF!</v>
      </c>
      <c r="AD75" s="69" t="e">
        <f>+MIR_2018!#REF!</f>
        <v>#REF!</v>
      </c>
      <c r="AE75" s="69" t="e">
        <f>+MIR_2018!#REF!</f>
        <v>#REF!</v>
      </c>
      <c r="AF75" s="70" t="e">
        <f>+MIR_2018!#REF!</f>
        <v>#REF!</v>
      </c>
      <c r="AG75" s="69" t="e">
        <f>+MIR_2018!#REF!</f>
        <v>#REF!</v>
      </c>
      <c r="AH75" s="69" t="e">
        <f ca="1">+IF(AJ75="No aplica","-",IF(MIR_2018!#REF!="Sin avance","Sin avance",IF(MIR_2018!#REF!&lt;&gt;"Sin avance",_xlfn.FORMULATEXT(MIR_2018!#REF!),"0")))</f>
        <v>#REF!</v>
      </c>
      <c r="AI75" s="69" t="e">
        <f>+MIR_2018!#REF!</f>
        <v>#REF!</v>
      </c>
      <c r="AJ75" s="69" t="e">
        <f>+MIR_2018!#REF!</f>
        <v>#REF!</v>
      </c>
      <c r="AK75" s="69" t="e">
        <f>+MIR_2018!#REF!</f>
        <v>#REF!</v>
      </c>
      <c r="AL75" s="70" t="e">
        <f>+MIR_2018!#REF!</f>
        <v>#REF!</v>
      </c>
      <c r="AM75" s="69" t="e">
        <f>+MIR_2018!#REF!</f>
        <v>#REF!</v>
      </c>
      <c r="AN75" s="69" t="e">
        <f ca="1">+IF(AP75="No aplica","0",IF(MIR_2018!#REF!="Sin avance","Sin avance",IF(MIR_2018!#REF!&lt;&gt;"Sin avance",_xlfn.FORMULATEXT(MIR_2018!#REF!),"0")))</f>
        <v>#REF!</v>
      </c>
      <c r="AO75" s="69" t="e">
        <f>+MIR_2018!#REF!</f>
        <v>#REF!</v>
      </c>
      <c r="AP75" s="69" t="e">
        <f>+MIR_2018!#REF!</f>
        <v>#REF!</v>
      </c>
      <c r="AQ75" s="69" t="e">
        <f>+MIR_2018!#REF!</f>
        <v>#REF!</v>
      </c>
      <c r="AR75" s="70" t="e">
        <f>+MIR_2018!#REF!</f>
        <v>#REF!</v>
      </c>
      <c r="AS75" s="69" t="e">
        <f>+MIR_2018!#REF!</f>
        <v>#REF!</v>
      </c>
      <c r="AT75" s="69" t="e">
        <f ca="1">+IF(AV75="No aplica","0",IF(MIR_2018!#REF!="Sin avance","Sin avance",IF(MIR_2018!#REF!&lt;&gt;"Sin avance",_xlfn.FORMULATEXT(MIR_2018!#REF!),"0")))</f>
        <v>#REF!</v>
      </c>
      <c r="AU75" s="69" t="e">
        <f>+MIR_2018!#REF!</f>
        <v>#REF!</v>
      </c>
      <c r="AV75" s="69" t="e">
        <f>+MIR_2018!#REF!</f>
        <v>#REF!</v>
      </c>
      <c r="AW75" s="69" t="e">
        <f>+MIR_2018!#REF!</f>
        <v>#REF!</v>
      </c>
      <c r="AX75" s="70" t="e">
        <f>+MIR_2018!#REF!</f>
        <v>#REF!</v>
      </c>
      <c r="AY75" s="69" t="e">
        <f>+MIR_2018!#REF!</f>
        <v>#REF!</v>
      </c>
      <c r="AZ75" s="72" t="e">
        <f ca="1">+IF(BB75="No aplica","-",IF(MIR_2018!#REF!="Sin avance","Sin avance",IF(MIR_2018!#REF!&lt;&gt;"Sin avance",_xlfn.FORMULATEXT(MIR_2018!#REF!),"-")))</f>
        <v>#REF!</v>
      </c>
      <c r="BA75" s="69" t="e">
        <f>+MIR_2018!#REF!</f>
        <v>#REF!</v>
      </c>
      <c r="BB75" s="69" t="e">
        <f>+MIR_2018!#REF!</f>
        <v>#REF!</v>
      </c>
      <c r="BC75" s="69" t="e">
        <f>+MIR_2018!#REF!</f>
        <v>#REF!</v>
      </c>
      <c r="BD75" s="70" t="e">
        <f>+MIR_2018!#REF!</f>
        <v>#REF!</v>
      </c>
    </row>
    <row r="76" spans="1:56" s="69" customFormat="1" x14ac:dyDescent="0.25">
      <c r="A76" s="67">
        <f>+VLOOKUP($D76,Catálogos!$A$14:$E$40,5,0)</f>
        <v>2</v>
      </c>
      <c r="B76" s="68" t="str">
        <f>+VLOOKUP($D76,Catálogos!$A$14:$E$40,3,0)</f>
        <v>Promover el pleno ejercicio de los derechos de acceso a la información pública y de protección de datos personales, así como la transparencia y apertura de las instituciones públicas.</v>
      </c>
      <c r="C76" s="68" t="str">
        <f>+VLOOKUP(D76,Catálogos!$A$14:$F$40,6,0)</f>
        <v>Presidencia</v>
      </c>
      <c r="D76" s="69" t="str">
        <f>+MID(MIR_2018!$D$6,1,3)</f>
        <v>170</v>
      </c>
      <c r="E76" s="68" t="str">
        <f>+MID(MIR_2018!$D$6,7,150)</f>
        <v>Dirección General de Comunicación Social y Difusión</v>
      </c>
      <c r="F76" s="69" t="e">
        <f>+MIR_2018!#REF!</f>
        <v>#REF!</v>
      </c>
      <c r="G76" s="69" t="e">
        <f>MIR_2018!#REF!</f>
        <v>#REF!</v>
      </c>
      <c r="H76" s="70" t="e">
        <f>+MIR_2018!#REF!</f>
        <v>#REF!</v>
      </c>
      <c r="I76" s="70" t="e">
        <f>+MIR_2018!#REF!</f>
        <v>#REF!</v>
      </c>
      <c r="J76" s="70" t="e">
        <f>+MIR_2018!#REF!</f>
        <v>#REF!</v>
      </c>
      <c r="K76" s="70" t="e">
        <f>+MIR_2018!#REF!</f>
        <v>#REF!</v>
      </c>
      <c r="L76" s="70" t="e">
        <f>+MIR_2018!#REF!</f>
        <v>#REF!</v>
      </c>
      <c r="M76" s="70" t="e">
        <f>+MIR_2018!#REF!</f>
        <v>#REF!</v>
      </c>
      <c r="N76" s="70" t="e">
        <f>+MIR_2018!#REF!</f>
        <v>#REF!</v>
      </c>
      <c r="O76" s="70" t="e">
        <f>+MIR_2018!#REF!</f>
        <v>#REF!</v>
      </c>
      <c r="P76" s="70" t="e">
        <f>+MIR_2018!#REF!</f>
        <v>#REF!</v>
      </c>
      <c r="Q76" s="70" t="e">
        <f>+MIR_2018!#REF!</f>
        <v>#REF!</v>
      </c>
      <c r="R76" s="70" t="e">
        <f>+MIR_2018!#REF!</f>
        <v>#REF!</v>
      </c>
      <c r="S76" s="70" t="e">
        <f>+MIR_2018!#REF!</f>
        <v>#REF!</v>
      </c>
      <c r="T76" s="70" t="e">
        <f>+MIR_2018!#REF!</f>
        <v>#REF!</v>
      </c>
      <c r="U76" s="71" t="e">
        <f>+MIR_2018!#REF!</f>
        <v>#REF!</v>
      </c>
      <c r="V76" s="71" t="e">
        <f>+MIR_2018!#REF!</f>
        <v>#REF!</v>
      </c>
      <c r="W76" s="69" t="e">
        <f>+MIR_2018!#REF!</f>
        <v>#REF!</v>
      </c>
      <c r="X76" s="67" t="e">
        <f>+MIR_2018!#REF!</f>
        <v>#REF!</v>
      </c>
      <c r="Y76" s="70" t="e">
        <f>+MIR_2018!#REF!</f>
        <v>#REF!</v>
      </c>
      <c r="Z76" s="69" t="e">
        <f>+MIR_2018!#REF!</f>
        <v>#REF!</v>
      </c>
      <c r="AA76" s="69" t="e">
        <f>+MIR_2018!#REF!</f>
        <v>#REF!</v>
      </c>
      <c r="AB76" s="69" t="e">
        <f ca="1">+IF(AD76="No aplica","-",IF(MIR_2018!#REF!="Sin avance","Sin avance",IF(MIR_2018!#REF!&lt;&gt;"Sin avance",_xlfn.FORMULATEXT(MIR_2018!#REF!),"0")))</f>
        <v>#REF!</v>
      </c>
      <c r="AC76" s="69" t="e">
        <f>+MIR_2018!#REF!</f>
        <v>#REF!</v>
      </c>
      <c r="AD76" s="69" t="e">
        <f>+MIR_2018!#REF!</f>
        <v>#REF!</v>
      </c>
      <c r="AE76" s="69" t="e">
        <f>+MIR_2018!#REF!</f>
        <v>#REF!</v>
      </c>
      <c r="AF76" s="70" t="e">
        <f>+MIR_2018!#REF!</f>
        <v>#REF!</v>
      </c>
      <c r="AG76" s="69" t="e">
        <f>+MIR_2018!#REF!</f>
        <v>#REF!</v>
      </c>
      <c r="AH76" s="69" t="e">
        <f ca="1">+IF(AJ76="No aplica","-",IF(MIR_2018!#REF!="Sin avance","Sin avance",IF(MIR_2018!#REF!&lt;&gt;"Sin avance",_xlfn.FORMULATEXT(MIR_2018!#REF!),"0")))</f>
        <v>#REF!</v>
      </c>
      <c r="AI76" s="69" t="e">
        <f>+MIR_2018!#REF!</f>
        <v>#REF!</v>
      </c>
      <c r="AJ76" s="69" t="e">
        <f>+MIR_2018!#REF!</f>
        <v>#REF!</v>
      </c>
      <c r="AK76" s="69" t="e">
        <f>+MIR_2018!#REF!</f>
        <v>#REF!</v>
      </c>
      <c r="AL76" s="70" t="e">
        <f>+MIR_2018!#REF!</f>
        <v>#REF!</v>
      </c>
      <c r="AM76" s="69" t="e">
        <f>+MIR_2018!#REF!</f>
        <v>#REF!</v>
      </c>
      <c r="AN76" s="69" t="e">
        <f ca="1">+IF(AP76="No aplica","0",IF(MIR_2018!#REF!="Sin avance","Sin avance",IF(MIR_2018!#REF!&lt;&gt;"Sin avance",_xlfn.FORMULATEXT(MIR_2018!#REF!),"0")))</f>
        <v>#REF!</v>
      </c>
      <c r="AO76" s="69" t="e">
        <f>+MIR_2018!#REF!</f>
        <v>#REF!</v>
      </c>
      <c r="AP76" s="69" t="e">
        <f>+MIR_2018!#REF!</f>
        <v>#REF!</v>
      </c>
      <c r="AQ76" s="69" t="e">
        <f>+MIR_2018!#REF!</f>
        <v>#REF!</v>
      </c>
      <c r="AR76" s="70" t="e">
        <f>+MIR_2018!#REF!</f>
        <v>#REF!</v>
      </c>
      <c r="AS76" s="69" t="e">
        <f>+MIR_2018!#REF!</f>
        <v>#REF!</v>
      </c>
      <c r="AT76" s="69" t="e">
        <f ca="1">+IF(AV76="No aplica","0",IF(MIR_2018!#REF!="Sin avance","Sin avance",IF(MIR_2018!#REF!&lt;&gt;"Sin avance",_xlfn.FORMULATEXT(MIR_2018!#REF!),"0")))</f>
        <v>#REF!</v>
      </c>
      <c r="AU76" s="69" t="e">
        <f>+MIR_2018!#REF!</f>
        <v>#REF!</v>
      </c>
      <c r="AV76" s="69" t="e">
        <f>+MIR_2018!#REF!</f>
        <v>#REF!</v>
      </c>
      <c r="AW76" s="69" t="e">
        <f>+MIR_2018!#REF!</f>
        <v>#REF!</v>
      </c>
      <c r="AX76" s="70" t="e">
        <f>+MIR_2018!#REF!</f>
        <v>#REF!</v>
      </c>
      <c r="AY76" s="69" t="e">
        <f>+MIR_2018!#REF!</f>
        <v>#REF!</v>
      </c>
      <c r="AZ76" s="72" t="e">
        <f ca="1">+IF(BB76="No aplica","-",IF(MIR_2018!#REF!="Sin avance","Sin avance",IF(MIR_2018!#REF!&lt;&gt;"Sin avance",_xlfn.FORMULATEXT(MIR_2018!#REF!),"-")))</f>
        <v>#REF!</v>
      </c>
      <c r="BA76" s="69" t="e">
        <f>+MIR_2018!#REF!</f>
        <v>#REF!</v>
      </c>
      <c r="BB76" s="69" t="e">
        <f>+MIR_2018!#REF!</f>
        <v>#REF!</v>
      </c>
      <c r="BC76" s="69" t="e">
        <f>+MIR_2018!#REF!</f>
        <v>#REF!</v>
      </c>
      <c r="BD76" s="70" t="e">
        <f>+MIR_2018!#REF!</f>
        <v>#REF!</v>
      </c>
    </row>
    <row r="77" spans="1:56" s="69" customFormat="1" x14ac:dyDescent="0.25">
      <c r="A77" s="67">
        <f>+VLOOKUP($D77,Catálogos!$A$14:$E$40,5,0)</f>
        <v>2</v>
      </c>
      <c r="B77" s="68" t="str">
        <f>+VLOOKUP($D77,Catálogos!$A$14:$E$40,3,0)</f>
        <v>Promover el pleno ejercicio de los derechos de acceso a la información pública y de protección de datos personales, así como la transparencia y apertura de las instituciones públicas.</v>
      </c>
      <c r="C77" s="68" t="str">
        <f>+VLOOKUP(D77,Catálogos!$A$14:$F$40,6,0)</f>
        <v>Presidencia</v>
      </c>
      <c r="D77" s="69" t="str">
        <f>+MID(MIR_2018!$D$6,1,3)</f>
        <v>170</v>
      </c>
      <c r="E77" s="68" t="str">
        <f>+MID(MIR_2018!$D$6,7,150)</f>
        <v>Dirección General de Comunicación Social y Difusión</v>
      </c>
      <c r="F77" s="69" t="e">
        <f>+MIR_2018!#REF!</f>
        <v>#REF!</v>
      </c>
      <c r="G77" s="69" t="e">
        <f>MIR_2018!#REF!</f>
        <v>#REF!</v>
      </c>
      <c r="H77" s="70" t="e">
        <f>+MIR_2018!#REF!</f>
        <v>#REF!</v>
      </c>
      <c r="I77" s="70" t="e">
        <f>+MIR_2018!#REF!</f>
        <v>#REF!</v>
      </c>
      <c r="J77" s="70" t="e">
        <f>+MIR_2018!#REF!</f>
        <v>#REF!</v>
      </c>
      <c r="K77" s="70" t="e">
        <f>+MIR_2018!#REF!</f>
        <v>#REF!</v>
      </c>
      <c r="L77" s="70" t="e">
        <f>+MIR_2018!#REF!</f>
        <v>#REF!</v>
      </c>
      <c r="M77" s="70" t="e">
        <f>+MIR_2018!#REF!</f>
        <v>#REF!</v>
      </c>
      <c r="N77" s="70" t="e">
        <f>+MIR_2018!#REF!</f>
        <v>#REF!</v>
      </c>
      <c r="O77" s="70" t="e">
        <f>+MIR_2018!#REF!</f>
        <v>#REF!</v>
      </c>
      <c r="P77" s="70" t="e">
        <f>+MIR_2018!#REF!</f>
        <v>#REF!</v>
      </c>
      <c r="Q77" s="70" t="e">
        <f>+MIR_2018!#REF!</f>
        <v>#REF!</v>
      </c>
      <c r="R77" s="70" t="e">
        <f>+MIR_2018!#REF!</f>
        <v>#REF!</v>
      </c>
      <c r="S77" s="70" t="e">
        <f>+MIR_2018!#REF!</f>
        <v>#REF!</v>
      </c>
      <c r="T77" s="70" t="e">
        <f>+MIR_2018!#REF!</f>
        <v>#REF!</v>
      </c>
      <c r="U77" s="71" t="e">
        <f>+MIR_2018!#REF!</f>
        <v>#REF!</v>
      </c>
      <c r="V77" s="71" t="e">
        <f>+MIR_2018!#REF!</f>
        <v>#REF!</v>
      </c>
      <c r="W77" s="69" t="e">
        <f>+MIR_2018!#REF!</f>
        <v>#REF!</v>
      </c>
      <c r="X77" s="67" t="e">
        <f>+MIR_2018!#REF!</f>
        <v>#REF!</v>
      </c>
      <c r="Y77" s="70" t="e">
        <f>+MIR_2018!#REF!</f>
        <v>#REF!</v>
      </c>
      <c r="Z77" s="69" t="e">
        <f>+MIR_2018!#REF!</f>
        <v>#REF!</v>
      </c>
      <c r="AA77" s="69" t="e">
        <f>+MIR_2018!#REF!</f>
        <v>#REF!</v>
      </c>
      <c r="AB77" s="69" t="e">
        <f ca="1">+IF(AD77="No aplica","-",IF(MIR_2018!#REF!="Sin avance","Sin avance",IF(MIR_2018!#REF!&lt;&gt;"Sin avance",_xlfn.FORMULATEXT(MIR_2018!#REF!),"0")))</f>
        <v>#REF!</v>
      </c>
      <c r="AC77" s="69" t="e">
        <f>+MIR_2018!#REF!</f>
        <v>#REF!</v>
      </c>
      <c r="AD77" s="69" t="e">
        <f>+MIR_2018!#REF!</f>
        <v>#REF!</v>
      </c>
      <c r="AE77" s="69" t="e">
        <f>+MIR_2018!#REF!</f>
        <v>#REF!</v>
      </c>
      <c r="AF77" s="70" t="e">
        <f>+MIR_2018!#REF!</f>
        <v>#REF!</v>
      </c>
      <c r="AG77" s="69" t="e">
        <f>+MIR_2018!#REF!</f>
        <v>#REF!</v>
      </c>
      <c r="AH77" s="69" t="e">
        <f ca="1">+IF(AJ77="No aplica","-",IF(MIR_2018!#REF!="Sin avance","Sin avance",IF(MIR_2018!#REF!&lt;&gt;"Sin avance",_xlfn.FORMULATEXT(MIR_2018!#REF!),"0")))</f>
        <v>#REF!</v>
      </c>
      <c r="AI77" s="69" t="e">
        <f>+MIR_2018!#REF!</f>
        <v>#REF!</v>
      </c>
      <c r="AJ77" s="69" t="e">
        <f>+MIR_2018!#REF!</f>
        <v>#REF!</v>
      </c>
      <c r="AK77" s="69" t="e">
        <f>+MIR_2018!#REF!</f>
        <v>#REF!</v>
      </c>
      <c r="AL77" s="70" t="e">
        <f>+MIR_2018!#REF!</f>
        <v>#REF!</v>
      </c>
      <c r="AM77" s="69" t="e">
        <f>+MIR_2018!#REF!</f>
        <v>#REF!</v>
      </c>
      <c r="AN77" s="69" t="e">
        <f ca="1">+IF(AP77="No aplica","0",IF(MIR_2018!#REF!="Sin avance","Sin avance",IF(MIR_2018!#REF!&lt;&gt;"Sin avance",_xlfn.FORMULATEXT(MIR_2018!#REF!),"0")))</f>
        <v>#REF!</v>
      </c>
      <c r="AO77" s="69" t="e">
        <f>+MIR_2018!#REF!</f>
        <v>#REF!</v>
      </c>
      <c r="AP77" s="69" t="e">
        <f>+MIR_2018!#REF!</f>
        <v>#REF!</v>
      </c>
      <c r="AQ77" s="69" t="e">
        <f>+MIR_2018!#REF!</f>
        <v>#REF!</v>
      </c>
      <c r="AR77" s="70" t="e">
        <f>+MIR_2018!#REF!</f>
        <v>#REF!</v>
      </c>
      <c r="AS77" s="69" t="e">
        <f>+MIR_2018!#REF!</f>
        <v>#REF!</v>
      </c>
      <c r="AT77" s="69" t="e">
        <f ca="1">+IF(AV77="No aplica","0",IF(MIR_2018!#REF!="Sin avance","Sin avance",IF(MIR_2018!#REF!&lt;&gt;"Sin avance",_xlfn.FORMULATEXT(MIR_2018!#REF!),"0")))</f>
        <v>#REF!</v>
      </c>
      <c r="AU77" s="69" t="e">
        <f>+MIR_2018!#REF!</f>
        <v>#REF!</v>
      </c>
      <c r="AV77" s="69" t="e">
        <f>+MIR_2018!#REF!</f>
        <v>#REF!</v>
      </c>
      <c r="AW77" s="69" t="e">
        <f>+MIR_2018!#REF!</f>
        <v>#REF!</v>
      </c>
      <c r="AX77" s="70" t="e">
        <f>+MIR_2018!#REF!</f>
        <v>#REF!</v>
      </c>
      <c r="AY77" s="69" t="e">
        <f>+MIR_2018!#REF!</f>
        <v>#REF!</v>
      </c>
      <c r="AZ77" s="72" t="e">
        <f ca="1">+IF(BB77="No aplica","-",IF(MIR_2018!#REF!="Sin avance","Sin avance",IF(MIR_2018!#REF!&lt;&gt;"Sin avance",_xlfn.FORMULATEXT(MIR_2018!#REF!),"-")))</f>
        <v>#REF!</v>
      </c>
      <c r="BA77" s="69" t="e">
        <f>+MIR_2018!#REF!</f>
        <v>#REF!</v>
      </c>
      <c r="BB77" s="69" t="e">
        <f>+MIR_2018!#REF!</f>
        <v>#REF!</v>
      </c>
      <c r="BC77" s="69" t="e">
        <f>+MIR_2018!#REF!</f>
        <v>#REF!</v>
      </c>
      <c r="BD77" s="70" t="e">
        <f>+MIR_2018!#REF!</f>
        <v>#REF!</v>
      </c>
    </row>
    <row r="78" spans="1:56" s="69" customFormat="1" x14ac:dyDescent="0.25">
      <c r="A78" s="67">
        <f>+VLOOKUP($D78,Catálogos!$A$14:$E$40,5,0)</f>
        <v>2</v>
      </c>
      <c r="B78" s="68" t="str">
        <f>+VLOOKUP($D78,Catálogos!$A$14:$E$40,3,0)</f>
        <v>Promover el pleno ejercicio de los derechos de acceso a la información pública y de protección de datos personales, así como la transparencia y apertura de las instituciones públicas.</v>
      </c>
      <c r="C78" s="68" t="str">
        <f>+VLOOKUP(D78,Catálogos!$A$14:$F$40,6,0)</f>
        <v>Presidencia</v>
      </c>
      <c r="D78" s="69" t="str">
        <f>+MID(MIR_2018!$D$6,1,3)</f>
        <v>170</v>
      </c>
      <c r="E78" s="68" t="str">
        <f>+MID(MIR_2018!$D$6,7,150)</f>
        <v>Dirección General de Comunicación Social y Difusión</v>
      </c>
      <c r="F78" s="69" t="e">
        <f>+MIR_2018!#REF!</f>
        <v>#REF!</v>
      </c>
      <c r="G78" s="69" t="e">
        <f>MIR_2018!#REF!</f>
        <v>#REF!</v>
      </c>
      <c r="H78" s="70" t="e">
        <f>+MIR_2018!#REF!</f>
        <v>#REF!</v>
      </c>
      <c r="I78" s="70" t="e">
        <f>+MIR_2018!#REF!</f>
        <v>#REF!</v>
      </c>
      <c r="J78" s="70" t="e">
        <f>+MIR_2018!#REF!</f>
        <v>#REF!</v>
      </c>
      <c r="K78" s="70" t="e">
        <f>+MIR_2018!#REF!</f>
        <v>#REF!</v>
      </c>
      <c r="L78" s="70" t="e">
        <f>+MIR_2018!#REF!</f>
        <v>#REF!</v>
      </c>
      <c r="M78" s="70" t="e">
        <f>+MIR_2018!#REF!</f>
        <v>#REF!</v>
      </c>
      <c r="N78" s="70" t="e">
        <f>+MIR_2018!#REF!</f>
        <v>#REF!</v>
      </c>
      <c r="O78" s="70" t="e">
        <f>+MIR_2018!#REF!</f>
        <v>#REF!</v>
      </c>
      <c r="P78" s="70" t="e">
        <f>+MIR_2018!#REF!</f>
        <v>#REF!</v>
      </c>
      <c r="Q78" s="70" t="e">
        <f>+MIR_2018!#REF!</f>
        <v>#REF!</v>
      </c>
      <c r="R78" s="70" t="e">
        <f>+MIR_2018!#REF!</f>
        <v>#REF!</v>
      </c>
      <c r="S78" s="70" t="e">
        <f>+MIR_2018!#REF!</f>
        <v>#REF!</v>
      </c>
      <c r="T78" s="70" t="e">
        <f>+MIR_2018!#REF!</f>
        <v>#REF!</v>
      </c>
      <c r="U78" s="71" t="e">
        <f>+MIR_2018!#REF!</f>
        <v>#REF!</v>
      </c>
      <c r="V78" s="71" t="e">
        <f>+MIR_2018!#REF!</f>
        <v>#REF!</v>
      </c>
      <c r="W78" s="69" t="e">
        <f>+MIR_2018!#REF!</f>
        <v>#REF!</v>
      </c>
      <c r="X78" s="67" t="e">
        <f>+MIR_2018!#REF!</f>
        <v>#REF!</v>
      </c>
      <c r="Y78" s="70" t="e">
        <f>+MIR_2018!#REF!</f>
        <v>#REF!</v>
      </c>
      <c r="Z78" s="69" t="e">
        <f>+MIR_2018!#REF!</f>
        <v>#REF!</v>
      </c>
      <c r="AA78" s="69" t="e">
        <f>+MIR_2018!#REF!</f>
        <v>#REF!</v>
      </c>
      <c r="AB78" s="69" t="e">
        <f ca="1">+IF(AD78="No aplica","-",IF(MIR_2018!#REF!="Sin avance","Sin avance",IF(MIR_2018!#REF!&lt;&gt;"Sin avance",_xlfn.FORMULATEXT(MIR_2018!#REF!),"0")))</f>
        <v>#REF!</v>
      </c>
      <c r="AC78" s="69" t="e">
        <f>+MIR_2018!#REF!</f>
        <v>#REF!</v>
      </c>
      <c r="AD78" s="69" t="e">
        <f>+MIR_2018!#REF!</f>
        <v>#REF!</v>
      </c>
      <c r="AE78" s="69" t="e">
        <f>+MIR_2018!#REF!</f>
        <v>#REF!</v>
      </c>
      <c r="AF78" s="70" t="e">
        <f>+MIR_2018!#REF!</f>
        <v>#REF!</v>
      </c>
      <c r="AG78" s="69" t="e">
        <f>+MIR_2018!#REF!</f>
        <v>#REF!</v>
      </c>
      <c r="AH78" s="69" t="e">
        <f ca="1">+IF(AJ78="No aplica","-",IF(MIR_2018!#REF!="Sin avance","Sin avance",IF(MIR_2018!#REF!&lt;&gt;"Sin avance",_xlfn.FORMULATEXT(MIR_2018!#REF!),"0")))</f>
        <v>#REF!</v>
      </c>
      <c r="AI78" s="69" t="e">
        <f>+MIR_2018!#REF!</f>
        <v>#REF!</v>
      </c>
      <c r="AJ78" s="69" t="e">
        <f>+MIR_2018!#REF!</f>
        <v>#REF!</v>
      </c>
      <c r="AK78" s="69" t="e">
        <f>+MIR_2018!#REF!</f>
        <v>#REF!</v>
      </c>
      <c r="AL78" s="70" t="e">
        <f>+MIR_2018!#REF!</f>
        <v>#REF!</v>
      </c>
      <c r="AM78" s="69" t="e">
        <f>+MIR_2018!#REF!</f>
        <v>#REF!</v>
      </c>
      <c r="AN78" s="69" t="e">
        <f ca="1">+IF(AP78="No aplica","0",IF(MIR_2018!#REF!="Sin avance","Sin avance",IF(MIR_2018!#REF!&lt;&gt;"Sin avance",_xlfn.FORMULATEXT(MIR_2018!#REF!),"0")))</f>
        <v>#REF!</v>
      </c>
      <c r="AO78" s="69" t="e">
        <f>+MIR_2018!#REF!</f>
        <v>#REF!</v>
      </c>
      <c r="AP78" s="69" t="e">
        <f>+MIR_2018!#REF!</f>
        <v>#REF!</v>
      </c>
      <c r="AQ78" s="69" t="e">
        <f>+MIR_2018!#REF!</f>
        <v>#REF!</v>
      </c>
      <c r="AR78" s="70" t="e">
        <f>+MIR_2018!#REF!</f>
        <v>#REF!</v>
      </c>
      <c r="AS78" s="69" t="e">
        <f>+MIR_2018!#REF!</f>
        <v>#REF!</v>
      </c>
      <c r="AT78" s="69" t="e">
        <f ca="1">+IF(AV78="No aplica","0",IF(MIR_2018!#REF!="Sin avance","Sin avance",IF(MIR_2018!#REF!&lt;&gt;"Sin avance",_xlfn.FORMULATEXT(MIR_2018!#REF!),"0")))</f>
        <v>#REF!</v>
      </c>
      <c r="AU78" s="69" t="e">
        <f>+MIR_2018!#REF!</f>
        <v>#REF!</v>
      </c>
      <c r="AV78" s="69" t="e">
        <f>+MIR_2018!#REF!</f>
        <v>#REF!</v>
      </c>
      <c r="AW78" s="69" t="e">
        <f>+MIR_2018!#REF!</f>
        <v>#REF!</v>
      </c>
      <c r="AX78" s="70" t="e">
        <f>+MIR_2018!#REF!</f>
        <v>#REF!</v>
      </c>
      <c r="AY78" s="69" t="e">
        <f>+MIR_2018!#REF!</f>
        <v>#REF!</v>
      </c>
      <c r="AZ78" s="72" t="e">
        <f ca="1">+IF(BB78="No aplica","-",IF(MIR_2018!#REF!="Sin avance","Sin avance",IF(MIR_2018!#REF!&lt;&gt;"Sin avance",_xlfn.FORMULATEXT(MIR_2018!#REF!),"-")))</f>
        <v>#REF!</v>
      </c>
      <c r="BA78" s="69" t="e">
        <f>+MIR_2018!#REF!</f>
        <v>#REF!</v>
      </c>
      <c r="BB78" s="69" t="e">
        <f>+MIR_2018!#REF!</f>
        <v>#REF!</v>
      </c>
      <c r="BC78" s="69" t="e">
        <f>+MIR_2018!#REF!</f>
        <v>#REF!</v>
      </c>
      <c r="BD78" s="70" t="e">
        <f>+MIR_2018!#REF!</f>
        <v>#REF!</v>
      </c>
    </row>
    <row r="79" spans="1:56" s="69" customFormat="1" x14ac:dyDescent="0.25">
      <c r="A79" s="67">
        <f>+VLOOKUP($D79,Catálogos!$A$14:$E$40,5,0)</f>
        <v>2</v>
      </c>
      <c r="B79" s="68" t="str">
        <f>+VLOOKUP($D79,Catálogos!$A$14:$E$40,3,0)</f>
        <v>Promover el pleno ejercicio de los derechos de acceso a la información pública y de protección de datos personales, así como la transparencia y apertura de las instituciones públicas.</v>
      </c>
      <c r="C79" s="68" t="str">
        <f>+VLOOKUP(D79,Catálogos!$A$14:$F$40,6,0)</f>
        <v>Presidencia</v>
      </c>
      <c r="D79" s="69" t="str">
        <f>+MID(MIR_2018!$D$6,1,3)</f>
        <v>170</v>
      </c>
      <c r="E79" s="68" t="str">
        <f>+MID(MIR_2018!$D$6,7,150)</f>
        <v>Dirección General de Comunicación Social y Difusión</v>
      </c>
      <c r="F79" s="69" t="e">
        <f>+MIR_2018!#REF!</f>
        <v>#REF!</v>
      </c>
      <c r="G79" s="69" t="e">
        <f>MIR_2018!#REF!</f>
        <v>#REF!</v>
      </c>
      <c r="H79" s="70" t="e">
        <f>+MIR_2018!#REF!</f>
        <v>#REF!</v>
      </c>
      <c r="I79" s="70" t="e">
        <f>+MIR_2018!#REF!</f>
        <v>#REF!</v>
      </c>
      <c r="J79" s="70" t="e">
        <f>+MIR_2018!#REF!</f>
        <v>#REF!</v>
      </c>
      <c r="K79" s="70" t="e">
        <f>+MIR_2018!#REF!</f>
        <v>#REF!</v>
      </c>
      <c r="L79" s="70" t="e">
        <f>+MIR_2018!#REF!</f>
        <v>#REF!</v>
      </c>
      <c r="M79" s="70" t="e">
        <f>+MIR_2018!#REF!</f>
        <v>#REF!</v>
      </c>
      <c r="N79" s="70" t="e">
        <f>+MIR_2018!#REF!</f>
        <v>#REF!</v>
      </c>
      <c r="O79" s="70" t="e">
        <f>+MIR_2018!#REF!</f>
        <v>#REF!</v>
      </c>
      <c r="P79" s="70" t="e">
        <f>+MIR_2018!#REF!</f>
        <v>#REF!</v>
      </c>
      <c r="Q79" s="70" t="e">
        <f>+MIR_2018!#REF!</f>
        <v>#REF!</v>
      </c>
      <c r="R79" s="70" t="e">
        <f>+MIR_2018!#REF!</f>
        <v>#REF!</v>
      </c>
      <c r="S79" s="70" t="e">
        <f>+MIR_2018!#REF!</f>
        <v>#REF!</v>
      </c>
      <c r="T79" s="70" t="e">
        <f>+MIR_2018!#REF!</f>
        <v>#REF!</v>
      </c>
      <c r="U79" s="71" t="e">
        <f>+MIR_2018!#REF!</f>
        <v>#REF!</v>
      </c>
      <c r="V79" s="71" t="e">
        <f>+MIR_2018!#REF!</f>
        <v>#REF!</v>
      </c>
      <c r="W79" s="69" t="e">
        <f>+MIR_2018!#REF!</f>
        <v>#REF!</v>
      </c>
      <c r="X79" s="67" t="e">
        <f>+MIR_2018!#REF!</f>
        <v>#REF!</v>
      </c>
      <c r="Y79" s="70" t="e">
        <f>+MIR_2018!#REF!</f>
        <v>#REF!</v>
      </c>
      <c r="Z79" s="69" t="e">
        <f>+MIR_2018!#REF!</f>
        <v>#REF!</v>
      </c>
      <c r="AA79" s="69" t="e">
        <f>+MIR_2018!#REF!</f>
        <v>#REF!</v>
      </c>
      <c r="AB79" s="69" t="e">
        <f ca="1">+IF(AD79="No aplica","-",IF(MIR_2018!#REF!="Sin avance","Sin avance",IF(MIR_2018!#REF!&lt;&gt;"Sin avance",_xlfn.FORMULATEXT(MIR_2018!#REF!),"0")))</f>
        <v>#REF!</v>
      </c>
      <c r="AC79" s="69" t="e">
        <f>+MIR_2018!#REF!</f>
        <v>#REF!</v>
      </c>
      <c r="AD79" s="69" t="e">
        <f>+MIR_2018!#REF!</f>
        <v>#REF!</v>
      </c>
      <c r="AE79" s="69" t="e">
        <f>+MIR_2018!#REF!</f>
        <v>#REF!</v>
      </c>
      <c r="AF79" s="70" t="e">
        <f>+MIR_2018!#REF!</f>
        <v>#REF!</v>
      </c>
      <c r="AG79" s="69" t="e">
        <f>+MIR_2018!#REF!</f>
        <v>#REF!</v>
      </c>
      <c r="AH79" s="69" t="e">
        <f ca="1">+IF(AJ79="No aplica","-",IF(MIR_2018!#REF!="Sin avance","Sin avance",IF(MIR_2018!#REF!&lt;&gt;"Sin avance",_xlfn.FORMULATEXT(MIR_2018!#REF!),"0")))</f>
        <v>#REF!</v>
      </c>
      <c r="AI79" s="69" t="e">
        <f>+MIR_2018!#REF!</f>
        <v>#REF!</v>
      </c>
      <c r="AJ79" s="69" t="e">
        <f>+MIR_2018!#REF!</f>
        <v>#REF!</v>
      </c>
      <c r="AK79" s="69" t="e">
        <f>+MIR_2018!#REF!</f>
        <v>#REF!</v>
      </c>
      <c r="AL79" s="70" t="e">
        <f>+MIR_2018!#REF!</f>
        <v>#REF!</v>
      </c>
      <c r="AM79" s="69" t="e">
        <f>+MIR_2018!#REF!</f>
        <v>#REF!</v>
      </c>
      <c r="AN79" s="69" t="e">
        <f ca="1">+IF(AP79="No aplica","0",IF(MIR_2018!#REF!="Sin avance","Sin avance",IF(MIR_2018!#REF!&lt;&gt;"Sin avance",_xlfn.FORMULATEXT(MIR_2018!#REF!),"0")))</f>
        <v>#REF!</v>
      </c>
      <c r="AO79" s="69" t="e">
        <f>+MIR_2018!#REF!</f>
        <v>#REF!</v>
      </c>
      <c r="AP79" s="69" t="e">
        <f>+MIR_2018!#REF!</f>
        <v>#REF!</v>
      </c>
      <c r="AQ79" s="69" t="e">
        <f>+MIR_2018!#REF!</f>
        <v>#REF!</v>
      </c>
      <c r="AR79" s="70" t="e">
        <f>+MIR_2018!#REF!</f>
        <v>#REF!</v>
      </c>
      <c r="AS79" s="69" t="e">
        <f>+MIR_2018!#REF!</f>
        <v>#REF!</v>
      </c>
      <c r="AT79" s="69" t="e">
        <f ca="1">+IF(AV79="No aplica","0",IF(MIR_2018!#REF!="Sin avance","Sin avance",IF(MIR_2018!#REF!&lt;&gt;"Sin avance",_xlfn.FORMULATEXT(MIR_2018!#REF!),"0")))</f>
        <v>#REF!</v>
      </c>
      <c r="AU79" s="69" t="e">
        <f>+MIR_2018!#REF!</f>
        <v>#REF!</v>
      </c>
      <c r="AV79" s="69" t="e">
        <f>+MIR_2018!#REF!</f>
        <v>#REF!</v>
      </c>
      <c r="AW79" s="69" t="e">
        <f>+MIR_2018!#REF!</f>
        <v>#REF!</v>
      </c>
      <c r="AX79" s="70" t="e">
        <f>+MIR_2018!#REF!</f>
        <v>#REF!</v>
      </c>
      <c r="AY79" s="69" t="e">
        <f>+MIR_2018!#REF!</f>
        <v>#REF!</v>
      </c>
      <c r="AZ79" s="72" t="e">
        <f ca="1">+IF(BB79="No aplica","-",IF(MIR_2018!#REF!="Sin avance","Sin avance",IF(MIR_2018!#REF!&lt;&gt;"Sin avance",_xlfn.FORMULATEXT(MIR_2018!#REF!),"-")))</f>
        <v>#REF!</v>
      </c>
      <c r="BA79" s="69" t="e">
        <f>+MIR_2018!#REF!</f>
        <v>#REF!</v>
      </c>
      <c r="BB79" s="69" t="e">
        <f>+MIR_2018!#REF!</f>
        <v>#REF!</v>
      </c>
      <c r="BC79" s="69" t="e">
        <f>+MIR_2018!#REF!</f>
        <v>#REF!</v>
      </c>
      <c r="BD79" s="70" t="e">
        <f>+MIR_2018!#REF!</f>
        <v>#REF!</v>
      </c>
    </row>
    <row r="80" spans="1:56" s="69" customFormat="1" x14ac:dyDescent="0.25">
      <c r="A80" s="67">
        <f>+VLOOKUP($D80,Catálogos!$A$14:$E$40,5,0)</f>
        <v>2</v>
      </c>
      <c r="B80" s="68" t="str">
        <f>+VLOOKUP($D80,Catálogos!$A$14:$E$40,3,0)</f>
        <v>Promover el pleno ejercicio de los derechos de acceso a la información pública y de protección de datos personales, así como la transparencia y apertura de las instituciones públicas.</v>
      </c>
      <c r="C80" s="68" t="str">
        <f>+VLOOKUP(D80,Catálogos!$A$14:$F$40,6,0)</f>
        <v>Presidencia</v>
      </c>
      <c r="D80" s="69" t="str">
        <f>+MID(MIR_2018!$D$6,1,3)</f>
        <v>170</v>
      </c>
      <c r="E80" s="68" t="str">
        <f>+MID(MIR_2018!$D$6,7,150)</f>
        <v>Dirección General de Comunicación Social y Difusión</v>
      </c>
      <c r="F80" s="69" t="e">
        <f>+MIR_2018!#REF!</f>
        <v>#REF!</v>
      </c>
      <c r="G80" s="69" t="e">
        <f>MIR_2018!#REF!</f>
        <v>#REF!</v>
      </c>
      <c r="H80" s="70" t="e">
        <f>+MIR_2018!#REF!</f>
        <v>#REF!</v>
      </c>
      <c r="I80" s="70" t="e">
        <f>+MIR_2018!#REF!</f>
        <v>#REF!</v>
      </c>
      <c r="J80" s="70" t="e">
        <f>+MIR_2018!#REF!</f>
        <v>#REF!</v>
      </c>
      <c r="K80" s="70" t="e">
        <f>+MIR_2018!#REF!</f>
        <v>#REF!</v>
      </c>
      <c r="L80" s="70" t="e">
        <f>+MIR_2018!#REF!</f>
        <v>#REF!</v>
      </c>
      <c r="M80" s="70" t="e">
        <f>+MIR_2018!#REF!</f>
        <v>#REF!</v>
      </c>
      <c r="N80" s="70" t="e">
        <f>+MIR_2018!#REF!</f>
        <v>#REF!</v>
      </c>
      <c r="O80" s="70" t="e">
        <f>+MIR_2018!#REF!</f>
        <v>#REF!</v>
      </c>
      <c r="P80" s="70" t="e">
        <f>+MIR_2018!#REF!</f>
        <v>#REF!</v>
      </c>
      <c r="Q80" s="70" t="e">
        <f>+MIR_2018!#REF!</f>
        <v>#REF!</v>
      </c>
      <c r="R80" s="70" t="e">
        <f>+MIR_2018!#REF!</f>
        <v>#REF!</v>
      </c>
      <c r="S80" s="70" t="e">
        <f>+MIR_2018!#REF!</f>
        <v>#REF!</v>
      </c>
      <c r="T80" s="70" t="e">
        <f>+MIR_2018!#REF!</f>
        <v>#REF!</v>
      </c>
      <c r="U80" s="71" t="e">
        <f>+MIR_2018!#REF!</f>
        <v>#REF!</v>
      </c>
      <c r="V80" s="71" t="e">
        <f>+MIR_2018!#REF!</f>
        <v>#REF!</v>
      </c>
      <c r="W80" s="69" t="e">
        <f>+MIR_2018!#REF!</f>
        <v>#REF!</v>
      </c>
      <c r="X80" s="67" t="e">
        <f>+MIR_2018!#REF!</f>
        <v>#REF!</v>
      </c>
      <c r="Y80" s="70" t="e">
        <f>+MIR_2018!#REF!</f>
        <v>#REF!</v>
      </c>
      <c r="Z80" s="69" t="e">
        <f>+MIR_2018!#REF!</f>
        <v>#REF!</v>
      </c>
      <c r="AA80" s="69" t="e">
        <f>+MIR_2018!#REF!</f>
        <v>#REF!</v>
      </c>
      <c r="AB80" s="69" t="e">
        <f ca="1">+IF(AD80="No aplica","-",IF(MIR_2018!#REF!="Sin avance","Sin avance",IF(MIR_2018!#REF!&lt;&gt;"Sin avance",_xlfn.FORMULATEXT(MIR_2018!#REF!),"0")))</f>
        <v>#REF!</v>
      </c>
      <c r="AC80" s="69" t="e">
        <f>+MIR_2018!#REF!</f>
        <v>#REF!</v>
      </c>
      <c r="AD80" s="69" t="e">
        <f>+MIR_2018!#REF!</f>
        <v>#REF!</v>
      </c>
      <c r="AE80" s="69" t="e">
        <f>+MIR_2018!#REF!</f>
        <v>#REF!</v>
      </c>
      <c r="AF80" s="70" t="e">
        <f>+MIR_2018!#REF!</f>
        <v>#REF!</v>
      </c>
      <c r="AG80" s="69" t="e">
        <f>+MIR_2018!#REF!</f>
        <v>#REF!</v>
      </c>
      <c r="AH80" s="69" t="e">
        <f ca="1">+IF(AJ80="No aplica","-",IF(MIR_2018!#REF!="Sin avance","Sin avance",IF(MIR_2018!#REF!&lt;&gt;"Sin avance",_xlfn.FORMULATEXT(MIR_2018!#REF!),"0")))</f>
        <v>#REF!</v>
      </c>
      <c r="AI80" s="69" t="e">
        <f>+MIR_2018!#REF!</f>
        <v>#REF!</v>
      </c>
      <c r="AJ80" s="69" t="e">
        <f>+MIR_2018!#REF!</f>
        <v>#REF!</v>
      </c>
      <c r="AK80" s="69" t="e">
        <f>+MIR_2018!#REF!</f>
        <v>#REF!</v>
      </c>
      <c r="AL80" s="70" t="e">
        <f>+MIR_2018!#REF!</f>
        <v>#REF!</v>
      </c>
      <c r="AM80" s="69" t="e">
        <f>+MIR_2018!#REF!</f>
        <v>#REF!</v>
      </c>
      <c r="AN80" s="69" t="e">
        <f ca="1">+IF(AP80="No aplica","0",IF(MIR_2018!#REF!="Sin avance","Sin avance",IF(MIR_2018!#REF!&lt;&gt;"Sin avance",_xlfn.FORMULATEXT(MIR_2018!#REF!),"0")))</f>
        <v>#REF!</v>
      </c>
      <c r="AO80" s="69" t="e">
        <f>+MIR_2018!#REF!</f>
        <v>#REF!</v>
      </c>
      <c r="AP80" s="69" t="e">
        <f>+MIR_2018!#REF!</f>
        <v>#REF!</v>
      </c>
      <c r="AQ80" s="69" t="e">
        <f>+MIR_2018!#REF!</f>
        <v>#REF!</v>
      </c>
      <c r="AR80" s="70" t="e">
        <f>+MIR_2018!#REF!</f>
        <v>#REF!</v>
      </c>
      <c r="AS80" s="69" t="e">
        <f>+MIR_2018!#REF!</f>
        <v>#REF!</v>
      </c>
      <c r="AT80" s="69" t="e">
        <f ca="1">+IF(AV80="No aplica","0",IF(MIR_2018!#REF!="Sin avance","Sin avance",IF(MIR_2018!#REF!&lt;&gt;"Sin avance",_xlfn.FORMULATEXT(MIR_2018!#REF!),"0")))</f>
        <v>#REF!</v>
      </c>
      <c r="AU80" s="69" t="e">
        <f>+MIR_2018!#REF!</f>
        <v>#REF!</v>
      </c>
      <c r="AV80" s="69" t="e">
        <f>+MIR_2018!#REF!</f>
        <v>#REF!</v>
      </c>
      <c r="AW80" s="69" t="e">
        <f>+MIR_2018!#REF!</f>
        <v>#REF!</v>
      </c>
      <c r="AX80" s="70" t="e">
        <f>+MIR_2018!#REF!</f>
        <v>#REF!</v>
      </c>
      <c r="AY80" s="69" t="e">
        <f>+MIR_2018!#REF!</f>
        <v>#REF!</v>
      </c>
      <c r="AZ80" s="72" t="e">
        <f ca="1">+IF(BB80="No aplica","-",IF(MIR_2018!#REF!="Sin avance","Sin avance",IF(MIR_2018!#REF!&lt;&gt;"Sin avance",_xlfn.FORMULATEXT(MIR_2018!#REF!),"-")))</f>
        <v>#REF!</v>
      </c>
      <c r="BA80" s="69" t="e">
        <f>+MIR_2018!#REF!</f>
        <v>#REF!</v>
      </c>
      <c r="BB80" s="69" t="e">
        <f>+MIR_2018!#REF!</f>
        <v>#REF!</v>
      </c>
      <c r="BC80" s="69" t="e">
        <f>+MIR_2018!#REF!</f>
        <v>#REF!</v>
      </c>
      <c r="BD80" s="70" t="e">
        <f>+MIR_2018!#REF!</f>
        <v>#REF!</v>
      </c>
    </row>
    <row r="81" spans="1:56" s="69" customFormat="1" x14ac:dyDescent="0.25">
      <c r="A81" s="67">
        <f>+VLOOKUP($D81,Catálogos!$A$14:$E$40,5,0)</f>
        <v>2</v>
      </c>
      <c r="B81" s="68" t="str">
        <f>+VLOOKUP($D81,Catálogos!$A$14:$E$40,3,0)</f>
        <v>Promover el pleno ejercicio de los derechos de acceso a la información pública y de protección de datos personales, así como la transparencia y apertura de las instituciones públicas.</v>
      </c>
      <c r="C81" s="68" t="str">
        <f>+VLOOKUP(D81,Catálogos!$A$14:$F$40,6,0)</f>
        <v>Presidencia</v>
      </c>
      <c r="D81" s="69" t="str">
        <f>+MID(MIR_2018!$D$6,1,3)</f>
        <v>170</v>
      </c>
      <c r="E81" s="68" t="str">
        <f>+MID(MIR_2018!$D$6,7,150)</f>
        <v>Dirección General de Comunicación Social y Difusión</v>
      </c>
      <c r="F81" s="69" t="e">
        <f>+MIR_2018!#REF!</f>
        <v>#REF!</v>
      </c>
      <c r="G81" s="69" t="e">
        <f>MIR_2018!#REF!</f>
        <v>#REF!</v>
      </c>
      <c r="H81" s="70" t="e">
        <f>+MIR_2018!#REF!</f>
        <v>#REF!</v>
      </c>
      <c r="I81" s="70" t="e">
        <f>+MIR_2018!#REF!</f>
        <v>#REF!</v>
      </c>
      <c r="J81" s="70" t="e">
        <f>+MIR_2018!#REF!</f>
        <v>#REF!</v>
      </c>
      <c r="K81" s="70" t="e">
        <f>+MIR_2018!#REF!</f>
        <v>#REF!</v>
      </c>
      <c r="L81" s="70" t="e">
        <f>+MIR_2018!#REF!</f>
        <v>#REF!</v>
      </c>
      <c r="M81" s="70" t="e">
        <f>+MIR_2018!#REF!</f>
        <v>#REF!</v>
      </c>
      <c r="N81" s="70" t="e">
        <f>+MIR_2018!#REF!</f>
        <v>#REF!</v>
      </c>
      <c r="O81" s="70" t="e">
        <f>+MIR_2018!#REF!</f>
        <v>#REF!</v>
      </c>
      <c r="P81" s="70" t="e">
        <f>+MIR_2018!#REF!</f>
        <v>#REF!</v>
      </c>
      <c r="Q81" s="70" t="e">
        <f>+MIR_2018!#REF!</f>
        <v>#REF!</v>
      </c>
      <c r="R81" s="70" t="e">
        <f>+MIR_2018!#REF!</f>
        <v>#REF!</v>
      </c>
      <c r="S81" s="70" t="e">
        <f>+MIR_2018!#REF!</f>
        <v>#REF!</v>
      </c>
      <c r="T81" s="70" t="e">
        <f>+MIR_2018!#REF!</f>
        <v>#REF!</v>
      </c>
      <c r="U81" s="71" t="e">
        <f>+MIR_2018!#REF!</f>
        <v>#REF!</v>
      </c>
      <c r="V81" s="71" t="e">
        <f>+MIR_2018!#REF!</f>
        <v>#REF!</v>
      </c>
      <c r="W81" s="69" t="e">
        <f>+MIR_2018!#REF!</f>
        <v>#REF!</v>
      </c>
      <c r="X81" s="67" t="e">
        <f>+MIR_2018!#REF!</f>
        <v>#REF!</v>
      </c>
      <c r="Y81" s="70" t="e">
        <f>+MIR_2018!#REF!</f>
        <v>#REF!</v>
      </c>
      <c r="Z81" s="69" t="e">
        <f>+MIR_2018!#REF!</f>
        <v>#REF!</v>
      </c>
      <c r="AA81" s="69" t="e">
        <f>+MIR_2018!#REF!</f>
        <v>#REF!</v>
      </c>
      <c r="AB81" s="69" t="e">
        <f ca="1">+IF(AD81="No aplica","-",IF(MIR_2018!#REF!="Sin avance","Sin avance",IF(MIR_2018!#REF!&lt;&gt;"Sin avance",_xlfn.FORMULATEXT(MIR_2018!#REF!),"0")))</f>
        <v>#REF!</v>
      </c>
      <c r="AC81" s="69" t="e">
        <f>+MIR_2018!#REF!</f>
        <v>#REF!</v>
      </c>
      <c r="AD81" s="69" t="e">
        <f>+MIR_2018!#REF!</f>
        <v>#REF!</v>
      </c>
      <c r="AE81" s="69" t="e">
        <f>+MIR_2018!#REF!</f>
        <v>#REF!</v>
      </c>
      <c r="AF81" s="70" t="e">
        <f>+MIR_2018!#REF!</f>
        <v>#REF!</v>
      </c>
      <c r="AG81" s="69" t="e">
        <f>+MIR_2018!#REF!</f>
        <v>#REF!</v>
      </c>
      <c r="AH81" s="69" t="e">
        <f ca="1">+IF(AJ81="No aplica","-",IF(MIR_2018!#REF!="Sin avance","Sin avance",IF(MIR_2018!#REF!&lt;&gt;"Sin avance",_xlfn.FORMULATEXT(MIR_2018!#REF!),"0")))</f>
        <v>#REF!</v>
      </c>
      <c r="AI81" s="69" t="e">
        <f>+MIR_2018!#REF!</f>
        <v>#REF!</v>
      </c>
      <c r="AJ81" s="69" t="e">
        <f>+MIR_2018!#REF!</f>
        <v>#REF!</v>
      </c>
      <c r="AK81" s="69" t="e">
        <f>+MIR_2018!#REF!</f>
        <v>#REF!</v>
      </c>
      <c r="AL81" s="70" t="e">
        <f>+MIR_2018!#REF!</f>
        <v>#REF!</v>
      </c>
      <c r="AM81" s="69" t="e">
        <f>+MIR_2018!#REF!</f>
        <v>#REF!</v>
      </c>
      <c r="AN81" s="69" t="e">
        <f ca="1">+IF(AP81="No aplica","0",IF(MIR_2018!#REF!="Sin avance","Sin avance",IF(MIR_2018!#REF!&lt;&gt;"Sin avance",_xlfn.FORMULATEXT(MIR_2018!#REF!),"0")))</f>
        <v>#REF!</v>
      </c>
      <c r="AO81" s="69" t="e">
        <f>+MIR_2018!#REF!</f>
        <v>#REF!</v>
      </c>
      <c r="AP81" s="69" t="e">
        <f>+MIR_2018!#REF!</f>
        <v>#REF!</v>
      </c>
      <c r="AQ81" s="69" t="e">
        <f>+MIR_2018!#REF!</f>
        <v>#REF!</v>
      </c>
      <c r="AR81" s="70" t="e">
        <f>+MIR_2018!#REF!</f>
        <v>#REF!</v>
      </c>
      <c r="AS81" s="69" t="e">
        <f>+MIR_2018!#REF!</f>
        <v>#REF!</v>
      </c>
      <c r="AT81" s="69" t="e">
        <f ca="1">+IF(AV81="No aplica","0",IF(MIR_2018!#REF!="Sin avance","Sin avance",IF(MIR_2018!#REF!&lt;&gt;"Sin avance",_xlfn.FORMULATEXT(MIR_2018!#REF!),"0")))</f>
        <v>#REF!</v>
      </c>
      <c r="AU81" s="69" t="e">
        <f>+MIR_2018!#REF!</f>
        <v>#REF!</v>
      </c>
      <c r="AV81" s="69" t="e">
        <f>+MIR_2018!#REF!</f>
        <v>#REF!</v>
      </c>
      <c r="AW81" s="69" t="e">
        <f>+MIR_2018!#REF!</f>
        <v>#REF!</v>
      </c>
      <c r="AX81" s="70" t="e">
        <f>+MIR_2018!#REF!</f>
        <v>#REF!</v>
      </c>
      <c r="AY81" s="69" t="e">
        <f>+MIR_2018!#REF!</f>
        <v>#REF!</v>
      </c>
      <c r="AZ81" s="72" t="e">
        <f ca="1">+IF(BB81="No aplica","-",IF(MIR_2018!#REF!="Sin avance","Sin avance",IF(MIR_2018!#REF!&lt;&gt;"Sin avance",_xlfn.FORMULATEXT(MIR_2018!#REF!),"-")))</f>
        <v>#REF!</v>
      </c>
      <c r="BA81" s="69" t="e">
        <f>+MIR_2018!#REF!</f>
        <v>#REF!</v>
      </c>
      <c r="BB81" s="69" t="e">
        <f>+MIR_2018!#REF!</f>
        <v>#REF!</v>
      </c>
      <c r="BC81" s="69" t="e">
        <f>+MIR_2018!#REF!</f>
        <v>#REF!</v>
      </c>
      <c r="BD81" s="70" t="e">
        <f>+MIR_2018!#REF!</f>
        <v>#REF!</v>
      </c>
    </row>
    <row r="82" spans="1:56" s="69" customFormat="1" x14ac:dyDescent="0.25">
      <c r="A82" s="67">
        <f>+VLOOKUP($D82,Catálogos!$A$14:$E$40,5,0)</f>
        <v>2</v>
      </c>
      <c r="B82" s="68" t="str">
        <f>+VLOOKUP($D82,Catálogos!$A$14:$E$40,3,0)</f>
        <v>Promover el pleno ejercicio de los derechos de acceso a la información pública y de protección de datos personales, así como la transparencia y apertura de las instituciones públicas.</v>
      </c>
      <c r="C82" s="68" t="str">
        <f>+VLOOKUP(D82,Catálogos!$A$14:$F$40,6,0)</f>
        <v>Presidencia</v>
      </c>
      <c r="D82" s="69" t="str">
        <f>+MID(MIR_2018!$D$6,1,3)</f>
        <v>170</v>
      </c>
      <c r="E82" s="68" t="str">
        <f>+MID(MIR_2018!$D$6,7,150)</f>
        <v>Dirección General de Comunicación Social y Difusión</v>
      </c>
      <c r="F82" s="69" t="e">
        <f>+MIR_2018!#REF!</f>
        <v>#REF!</v>
      </c>
      <c r="G82" s="69" t="e">
        <f>MIR_2018!#REF!</f>
        <v>#REF!</v>
      </c>
      <c r="H82" s="70" t="e">
        <f>+MIR_2018!#REF!</f>
        <v>#REF!</v>
      </c>
      <c r="I82" s="70" t="e">
        <f>+MIR_2018!#REF!</f>
        <v>#REF!</v>
      </c>
      <c r="J82" s="70" t="e">
        <f>+MIR_2018!#REF!</f>
        <v>#REF!</v>
      </c>
      <c r="K82" s="70" t="e">
        <f>+MIR_2018!#REF!</f>
        <v>#REF!</v>
      </c>
      <c r="L82" s="70" t="e">
        <f>+MIR_2018!#REF!</f>
        <v>#REF!</v>
      </c>
      <c r="M82" s="70" t="e">
        <f>+MIR_2018!#REF!</f>
        <v>#REF!</v>
      </c>
      <c r="N82" s="70" t="e">
        <f>+MIR_2018!#REF!</f>
        <v>#REF!</v>
      </c>
      <c r="O82" s="70" t="e">
        <f>+MIR_2018!#REF!</f>
        <v>#REF!</v>
      </c>
      <c r="P82" s="70" t="e">
        <f>+MIR_2018!#REF!</f>
        <v>#REF!</v>
      </c>
      <c r="Q82" s="70" t="e">
        <f>+MIR_2018!#REF!</f>
        <v>#REF!</v>
      </c>
      <c r="R82" s="70" t="e">
        <f>+MIR_2018!#REF!</f>
        <v>#REF!</v>
      </c>
      <c r="S82" s="70" t="e">
        <f>+MIR_2018!#REF!</f>
        <v>#REF!</v>
      </c>
      <c r="T82" s="70" t="e">
        <f>+MIR_2018!#REF!</f>
        <v>#REF!</v>
      </c>
      <c r="U82" s="71" t="e">
        <f>+MIR_2018!#REF!</f>
        <v>#REF!</v>
      </c>
      <c r="V82" s="71" t="e">
        <f>+MIR_2018!#REF!</f>
        <v>#REF!</v>
      </c>
      <c r="W82" s="69" t="e">
        <f>+MIR_2018!#REF!</f>
        <v>#REF!</v>
      </c>
      <c r="X82" s="67" t="e">
        <f>+MIR_2018!#REF!</f>
        <v>#REF!</v>
      </c>
      <c r="Y82" s="70" t="e">
        <f>+MIR_2018!#REF!</f>
        <v>#REF!</v>
      </c>
      <c r="Z82" s="69" t="e">
        <f>+MIR_2018!#REF!</f>
        <v>#REF!</v>
      </c>
      <c r="AA82" s="69" t="e">
        <f>+MIR_2018!#REF!</f>
        <v>#REF!</v>
      </c>
      <c r="AB82" s="69" t="e">
        <f ca="1">+IF(AD82="No aplica","-",IF(MIR_2018!#REF!="Sin avance","Sin avance",IF(MIR_2018!#REF!&lt;&gt;"Sin avance",_xlfn.FORMULATEXT(MIR_2018!#REF!),"0")))</f>
        <v>#REF!</v>
      </c>
      <c r="AC82" s="69" t="e">
        <f>+MIR_2018!#REF!</f>
        <v>#REF!</v>
      </c>
      <c r="AD82" s="69" t="e">
        <f>+MIR_2018!#REF!</f>
        <v>#REF!</v>
      </c>
      <c r="AE82" s="69" t="e">
        <f>+MIR_2018!#REF!</f>
        <v>#REF!</v>
      </c>
      <c r="AF82" s="70" t="e">
        <f>+MIR_2018!#REF!</f>
        <v>#REF!</v>
      </c>
      <c r="AG82" s="69" t="e">
        <f>+MIR_2018!#REF!</f>
        <v>#REF!</v>
      </c>
      <c r="AH82" s="69" t="e">
        <f ca="1">+IF(AJ82="No aplica","-",IF(MIR_2018!#REF!="Sin avance","Sin avance",IF(MIR_2018!#REF!&lt;&gt;"Sin avance",_xlfn.FORMULATEXT(MIR_2018!#REF!),"0")))</f>
        <v>#REF!</v>
      </c>
      <c r="AI82" s="69" t="e">
        <f>+MIR_2018!#REF!</f>
        <v>#REF!</v>
      </c>
      <c r="AJ82" s="69" t="e">
        <f>+MIR_2018!#REF!</f>
        <v>#REF!</v>
      </c>
      <c r="AK82" s="69" t="e">
        <f>+MIR_2018!#REF!</f>
        <v>#REF!</v>
      </c>
      <c r="AL82" s="70" t="e">
        <f>+MIR_2018!#REF!</f>
        <v>#REF!</v>
      </c>
      <c r="AM82" s="69" t="e">
        <f>+MIR_2018!#REF!</f>
        <v>#REF!</v>
      </c>
      <c r="AN82" s="69" t="e">
        <f ca="1">+IF(AP82="No aplica","0",IF(MIR_2018!#REF!="Sin avance","Sin avance",IF(MIR_2018!#REF!&lt;&gt;"Sin avance",_xlfn.FORMULATEXT(MIR_2018!#REF!),"0")))</f>
        <v>#REF!</v>
      </c>
      <c r="AO82" s="69" t="e">
        <f>+MIR_2018!#REF!</f>
        <v>#REF!</v>
      </c>
      <c r="AP82" s="69" t="e">
        <f>+MIR_2018!#REF!</f>
        <v>#REF!</v>
      </c>
      <c r="AQ82" s="69" t="e">
        <f>+MIR_2018!#REF!</f>
        <v>#REF!</v>
      </c>
      <c r="AR82" s="70" t="e">
        <f>+MIR_2018!#REF!</f>
        <v>#REF!</v>
      </c>
      <c r="AS82" s="69" t="e">
        <f>+MIR_2018!#REF!</f>
        <v>#REF!</v>
      </c>
      <c r="AT82" s="69" t="e">
        <f ca="1">+IF(AV82="No aplica","0",IF(MIR_2018!#REF!="Sin avance","Sin avance",IF(MIR_2018!#REF!&lt;&gt;"Sin avance",_xlfn.FORMULATEXT(MIR_2018!#REF!),"0")))</f>
        <v>#REF!</v>
      </c>
      <c r="AU82" s="69" t="e">
        <f>+MIR_2018!#REF!</f>
        <v>#REF!</v>
      </c>
      <c r="AV82" s="69" t="e">
        <f>+MIR_2018!#REF!</f>
        <v>#REF!</v>
      </c>
      <c r="AW82" s="69" t="e">
        <f>+MIR_2018!#REF!</f>
        <v>#REF!</v>
      </c>
      <c r="AX82" s="70" t="e">
        <f>+MIR_2018!#REF!</f>
        <v>#REF!</v>
      </c>
      <c r="AY82" s="69" t="e">
        <f>+MIR_2018!#REF!</f>
        <v>#REF!</v>
      </c>
      <c r="AZ82" s="72" t="e">
        <f ca="1">+IF(BB82="No aplica","-",IF(MIR_2018!#REF!="Sin avance","Sin avance",IF(MIR_2018!#REF!&lt;&gt;"Sin avance",_xlfn.FORMULATEXT(MIR_2018!#REF!),"-")))</f>
        <v>#REF!</v>
      </c>
      <c r="BA82" s="69" t="e">
        <f>+MIR_2018!#REF!</f>
        <v>#REF!</v>
      </c>
      <c r="BB82" s="69" t="e">
        <f>+MIR_2018!#REF!</f>
        <v>#REF!</v>
      </c>
      <c r="BC82" s="69" t="e">
        <f>+MIR_2018!#REF!</f>
        <v>#REF!</v>
      </c>
      <c r="BD82" s="70" t="e">
        <f>+MIR_2018!#REF!</f>
        <v>#REF!</v>
      </c>
    </row>
    <row r="83" spans="1:56" s="69" customFormat="1" x14ac:dyDescent="0.25">
      <c r="A83" s="67">
        <f>+VLOOKUP($D83,Catálogos!$A$14:$E$40,5,0)</f>
        <v>2</v>
      </c>
      <c r="B83" s="68" t="str">
        <f>+VLOOKUP($D83,Catálogos!$A$14:$E$40,3,0)</f>
        <v>Promover el pleno ejercicio de los derechos de acceso a la información pública y de protección de datos personales, así como la transparencia y apertura de las instituciones públicas.</v>
      </c>
      <c r="C83" s="68" t="str">
        <f>+VLOOKUP(D83,Catálogos!$A$14:$F$40,6,0)</f>
        <v>Presidencia</v>
      </c>
      <c r="D83" s="69" t="str">
        <f>+MID(MIR_2018!$D$6,1,3)</f>
        <v>170</v>
      </c>
      <c r="E83" s="68" t="str">
        <f>+MID(MIR_2018!$D$6,7,150)</f>
        <v>Dirección General de Comunicación Social y Difusión</v>
      </c>
      <c r="F83" s="69" t="e">
        <f>+MIR_2018!#REF!</f>
        <v>#REF!</v>
      </c>
      <c r="G83" s="69" t="e">
        <f>MIR_2018!#REF!</f>
        <v>#REF!</v>
      </c>
      <c r="H83" s="70" t="e">
        <f>+MIR_2018!#REF!</f>
        <v>#REF!</v>
      </c>
      <c r="I83" s="70" t="e">
        <f>+MIR_2018!#REF!</f>
        <v>#REF!</v>
      </c>
      <c r="J83" s="70" t="e">
        <f>+MIR_2018!#REF!</f>
        <v>#REF!</v>
      </c>
      <c r="K83" s="70" t="e">
        <f>+MIR_2018!#REF!</f>
        <v>#REF!</v>
      </c>
      <c r="L83" s="70" t="e">
        <f>+MIR_2018!#REF!</f>
        <v>#REF!</v>
      </c>
      <c r="M83" s="70" t="e">
        <f>+MIR_2018!#REF!</f>
        <v>#REF!</v>
      </c>
      <c r="N83" s="70" t="e">
        <f>+MIR_2018!#REF!</f>
        <v>#REF!</v>
      </c>
      <c r="O83" s="70" t="e">
        <f>+MIR_2018!#REF!</f>
        <v>#REF!</v>
      </c>
      <c r="P83" s="70" t="e">
        <f>+MIR_2018!#REF!</f>
        <v>#REF!</v>
      </c>
      <c r="Q83" s="70" t="e">
        <f>+MIR_2018!#REF!</f>
        <v>#REF!</v>
      </c>
      <c r="R83" s="70" t="e">
        <f>+MIR_2018!#REF!</f>
        <v>#REF!</v>
      </c>
      <c r="S83" s="70" t="e">
        <f>+MIR_2018!#REF!</f>
        <v>#REF!</v>
      </c>
      <c r="T83" s="70" t="e">
        <f>+MIR_2018!#REF!</f>
        <v>#REF!</v>
      </c>
      <c r="U83" s="71" t="e">
        <f>+MIR_2018!#REF!</f>
        <v>#REF!</v>
      </c>
      <c r="V83" s="71" t="e">
        <f>+MIR_2018!#REF!</f>
        <v>#REF!</v>
      </c>
      <c r="W83" s="69" t="e">
        <f>+MIR_2018!#REF!</f>
        <v>#REF!</v>
      </c>
      <c r="X83" s="67" t="e">
        <f>+MIR_2018!#REF!</f>
        <v>#REF!</v>
      </c>
      <c r="Y83" s="70" t="e">
        <f>+MIR_2018!#REF!</f>
        <v>#REF!</v>
      </c>
      <c r="Z83" s="69" t="e">
        <f>+MIR_2018!#REF!</f>
        <v>#REF!</v>
      </c>
      <c r="AA83" s="69" t="e">
        <f>+MIR_2018!#REF!</f>
        <v>#REF!</v>
      </c>
      <c r="AB83" s="69" t="e">
        <f ca="1">+IF(AD83="No aplica","-",IF(MIR_2018!#REF!="Sin avance","Sin avance",IF(MIR_2018!#REF!&lt;&gt;"Sin avance",_xlfn.FORMULATEXT(MIR_2018!#REF!),"0")))</f>
        <v>#REF!</v>
      </c>
      <c r="AC83" s="69" t="e">
        <f>+MIR_2018!#REF!</f>
        <v>#REF!</v>
      </c>
      <c r="AD83" s="69" t="e">
        <f>+MIR_2018!#REF!</f>
        <v>#REF!</v>
      </c>
      <c r="AE83" s="69" t="e">
        <f>+MIR_2018!#REF!</f>
        <v>#REF!</v>
      </c>
      <c r="AF83" s="70" t="e">
        <f>+MIR_2018!#REF!</f>
        <v>#REF!</v>
      </c>
      <c r="AG83" s="69" t="e">
        <f>+MIR_2018!#REF!</f>
        <v>#REF!</v>
      </c>
      <c r="AH83" s="69" t="e">
        <f ca="1">+IF(AJ83="No aplica","-",IF(MIR_2018!#REF!="Sin avance","Sin avance",IF(MIR_2018!#REF!&lt;&gt;"Sin avance",_xlfn.FORMULATEXT(MIR_2018!#REF!),"0")))</f>
        <v>#REF!</v>
      </c>
      <c r="AI83" s="69" t="e">
        <f>+MIR_2018!#REF!</f>
        <v>#REF!</v>
      </c>
      <c r="AJ83" s="69" t="e">
        <f>+MIR_2018!#REF!</f>
        <v>#REF!</v>
      </c>
      <c r="AK83" s="69" t="e">
        <f>+MIR_2018!#REF!</f>
        <v>#REF!</v>
      </c>
      <c r="AL83" s="70" t="e">
        <f>+MIR_2018!#REF!</f>
        <v>#REF!</v>
      </c>
      <c r="AM83" s="69" t="e">
        <f>+MIR_2018!#REF!</f>
        <v>#REF!</v>
      </c>
      <c r="AN83" s="69" t="e">
        <f ca="1">+IF(AP83="No aplica","0",IF(MIR_2018!#REF!="Sin avance","Sin avance",IF(MIR_2018!#REF!&lt;&gt;"Sin avance",_xlfn.FORMULATEXT(MIR_2018!#REF!),"0")))</f>
        <v>#REF!</v>
      </c>
      <c r="AO83" s="69" t="e">
        <f>+MIR_2018!#REF!</f>
        <v>#REF!</v>
      </c>
      <c r="AP83" s="69" t="e">
        <f>+MIR_2018!#REF!</f>
        <v>#REF!</v>
      </c>
      <c r="AQ83" s="69" t="e">
        <f>+MIR_2018!#REF!</f>
        <v>#REF!</v>
      </c>
      <c r="AR83" s="70" t="e">
        <f>+MIR_2018!#REF!</f>
        <v>#REF!</v>
      </c>
      <c r="AS83" s="69" t="e">
        <f>+MIR_2018!#REF!</f>
        <v>#REF!</v>
      </c>
      <c r="AT83" s="69" t="e">
        <f ca="1">+IF(AV83="No aplica","0",IF(MIR_2018!#REF!="Sin avance","Sin avance",IF(MIR_2018!#REF!&lt;&gt;"Sin avance",_xlfn.FORMULATEXT(MIR_2018!#REF!),"0")))</f>
        <v>#REF!</v>
      </c>
      <c r="AU83" s="69" t="e">
        <f>+MIR_2018!#REF!</f>
        <v>#REF!</v>
      </c>
      <c r="AV83" s="69" t="e">
        <f>+MIR_2018!#REF!</f>
        <v>#REF!</v>
      </c>
      <c r="AW83" s="69" t="e">
        <f>+MIR_2018!#REF!</f>
        <v>#REF!</v>
      </c>
      <c r="AX83" s="70" t="e">
        <f>+MIR_2018!#REF!</f>
        <v>#REF!</v>
      </c>
      <c r="AY83" s="69" t="e">
        <f>+MIR_2018!#REF!</f>
        <v>#REF!</v>
      </c>
      <c r="AZ83" s="72" t="e">
        <f ca="1">+IF(BB83="No aplica","-",IF(MIR_2018!#REF!="Sin avance","Sin avance",IF(MIR_2018!#REF!&lt;&gt;"Sin avance",_xlfn.FORMULATEXT(MIR_2018!#REF!),"-")))</f>
        <v>#REF!</v>
      </c>
      <c r="BA83" s="69" t="e">
        <f>+MIR_2018!#REF!</f>
        <v>#REF!</v>
      </c>
      <c r="BB83" s="69" t="e">
        <f>+MIR_2018!#REF!</f>
        <v>#REF!</v>
      </c>
      <c r="BC83" s="69" t="e">
        <f>+MIR_2018!#REF!</f>
        <v>#REF!</v>
      </c>
      <c r="BD83" s="70" t="e">
        <f>+MIR_2018!#REF!</f>
        <v>#REF!</v>
      </c>
    </row>
    <row r="84" spans="1:56" s="69" customFormat="1" x14ac:dyDescent="0.25">
      <c r="A84" s="67">
        <f>+VLOOKUP($D84,Catálogos!$A$14:$E$40,5,0)</f>
        <v>2</v>
      </c>
      <c r="B84" s="68" t="str">
        <f>+VLOOKUP($D84,Catálogos!$A$14:$E$40,3,0)</f>
        <v>Promover el pleno ejercicio de los derechos de acceso a la información pública y de protección de datos personales, así como la transparencia y apertura de las instituciones públicas.</v>
      </c>
      <c r="C84" s="68" t="str">
        <f>+VLOOKUP(D84,Catálogos!$A$14:$F$40,6,0)</f>
        <v>Presidencia</v>
      </c>
      <c r="D84" s="69" t="str">
        <f>+MID(MIR_2018!$D$6,1,3)</f>
        <v>170</v>
      </c>
      <c r="E84" s="68" t="str">
        <f>+MID(MIR_2018!$D$6,7,150)</f>
        <v>Dirección General de Comunicación Social y Difusión</v>
      </c>
      <c r="F84" s="69" t="e">
        <f>+MIR_2018!#REF!</f>
        <v>#REF!</v>
      </c>
      <c r="G84" s="69" t="e">
        <f>MIR_2018!#REF!</f>
        <v>#REF!</v>
      </c>
      <c r="H84" s="70" t="e">
        <f>+MIR_2018!#REF!</f>
        <v>#REF!</v>
      </c>
      <c r="I84" s="70" t="e">
        <f>+MIR_2018!#REF!</f>
        <v>#REF!</v>
      </c>
      <c r="J84" s="70" t="e">
        <f>+MIR_2018!#REF!</f>
        <v>#REF!</v>
      </c>
      <c r="K84" s="70" t="e">
        <f>+MIR_2018!#REF!</f>
        <v>#REF!</v>
      </c>
      <c r="L84" s="70" t="e">
        <f>+MIR_2018!#REF!</f>
        <v>#REF!</v>
      </c>
      <c r="M84" s="70" t="e">
        <f>+MIR_2018!#REF!</f>
        <v>#REF!</v>
      </c>
      <c r="N84" s="70" t="e">
        <f>+MIR_2018!#REF!</f>
        <v>#REF!</v>
      </c>
      <c r="O84" s="70" t="e">
        <f>+MIR_2018!#REF!</f>
        <v>#REF!</v>
      </c>
      <c r="P84" s="70" t="e">
        <f>+MIR_2018!#REF!</f>
        <v>#REF!</v>
      </c>
      <c r="Q84" s="70" t="e">
        <f>+MIR_2018!#REF!</f>
        <v>#REF!</v>
      </c>
      <c r="R84" s="70" t="e">
        <f>+MIR_2018!#REF!</f>
        <v>#REF!</v>
      </c>
      <c r="S84" s="70" t="e">
        <f>+MIR_2018!#REF!</f>
        <v>#REF!</v>
      </c>
      <c r="T84" s="70" t="e">
        <f>+MIR_2018!#REF!</f>
        <v>#REF!</v>
      </c>
      <c r="U84" s="71" t="e">
        <f>+MIR_2018!#REF!</f>
        <v>#REF!</v>
      </c>
      <c r="V84" s="71" t="e">
        <f>+MIR_2018!#REF!</f>
        <v>#REF!</v>
      </c>
      <c r="W84" s="69" t="e">
        <f>+MIR_2018!#REF!</f>
        <v>#REF!</v>
      </c>
      <c r="X84" s="67" t="e">
        <f>+MIR_2018!#REF!</f>
        <v>#REF!</v>
      </c>
      <c r="Y84" s="70" t="e">
        <f>+MIR_2018!#REF!</f>
        <v>#REF!</v>
      </c>
      <c r="Z84" s="69" t="e">
        <f>+MIR_2018!#REF!</f>
        <v>#REF!</v>
      </c>
      <c r="AA84" s="69" t="e">
        <f>+MIR_2018!#REF!</f>
        <v>#REF!</v>
      </c>
      <c r="AB84" s="69" t="e">
        <f ca="1">+IF(AD84="No aplica","-",IF(MIR_2018!#REF!="Sin avance","Sin avance",IF(MIR_2018!#REF!&lt;&gt;"Sin avance",_xlfn.FORMULATEXT(MIR_2018!#REF!),"0")))</f>
        <v>#REF!</v>
      </c>
      <c r="AC84" s="69" t="e">
        <f>+MIR_2018!#REF!</f>
        <v>#REF!</v>
      </c>
      <c r="AD84" s="69" t="e">
        <f>+MIR_2018!#REF!</f>
        <v>#REF!</v>
      </c>
      <c r="AE84" s="69" t="e">
        <f>+MIR_2018!#REF!</f>
        <v>#REF!</v>
      </c>
      <c r="AF84" s="70" t="e">
        <f>+MIR_2018!#REF!</f>
        <v>#REF!</v>
      </c>
      <c r="AG84" s="69" t="e">
        <f>+MIR_2018!#REF!</f>
        <v>#REF!</v>
      </c>
      <c r="AH84" s="69" t="e">
        <f ca="1">+IF(AJ84="No aplica","-",IF(MIR_2018!#REF!="Sin avance","Sin avance",IF(MIR_2018!#REF!&lt;&gt;"Sin avance",_xlfn.FORMULATEXT(MIR_2018!#REF!),"0")))</f>
        <v>#REF!</v>
      </c>
      <c r="AI84" s="69" t="e">
        <f>+MIR_2018!#REF!</f>
        <v>#REF!</v>
      </c>
      <c r="AJ84" s="69" t="e">
        <f>+MIR_2018!#REF!</f>
        <v>#REF!</v>
      </c>
      <c r="AK84" s="69" t="e">
        <f>+MIR_2018!#REF!</f>
        <v>#REF!</v>
      </c>
      <c r="AL84" s="70" t="e">
        <f>+MIR_2018!#REF!</f>
        <v>#REF!</v>
      </c>
      <c r="AM84" s="69" t="e">
        <f>+MIR_2018!#REF!</f>
        <v>#REF!</v>
      </c>
      <c r="AN84" s="69" t="e">
        <f ca="1">+IF(AP84="No aplica","0",IF(MIR_2018!#REF!="Sin avance","Sin avance",IF(MIR_2018!#REF!&lt;&gt;"Sin avance",_xlfn.FORMULATEXT(MIR_2018!#REF!),"0")))</f>
        <v>#REF!</v>
      </c>
      <c r="AO84" s="69" t="e">
        <f>+MIR_2018!#REF!</f>
        <v>#REF!</v>
      </c>
      <c r="AP84" s="69" t="e">
        <f>+MIR_2018!#REF!</f>
        <v>#REF!</v>
      </c>
      <c r="AQ84" s="69" t="e">
        <f>+MIR_2018!#REF!</f>
        <v>#REF!</v>
      </c>
      <c r="AR84" s="70" t="e">
        <f>+MIR_2018!#REF!</f>
        <v>#REF!</v>
      </c>
      <c r="AS84" s="69" t="e">
        <f>+MIR_2018!#REF!</f>
        <v>#REF!</v>
      </c>
      <c r="AT84" s="69" t="e">
        <f ca="1">+IF(AV84="No aplica","0",IF(MIR_2018!#REF!="Sin avance","Sin avance",IF(MIR_2018!#REF!&lt;&gt;"Sin avance",_xlfn.FORMULATEXT(MIR_2018!#REF!),"0")))</f>
        <v>#REF!</v>
      </c>
      <c r="AU84" s="69" t="e">
        <f>+MIR_2018!#REF!</f>
        <v>#REF!</v>
      </c>
      <c r="AV84" s="69" t="e">
        <f>+MIR_2018!#REF!</f>
        <v>#REF!</v>
      </c>
      <c r="AW84" s="69" t="e">
        <f>+MIR_2018!#REF!</f>
        <v>#REF!</v>
      </c>
      <c r="AX84" s="70" t="e">
        <f>+MIR_2018!#REF!</f>
        <v>#REF!</v>
      </c>
      <c r="AY84" s="69" t="e">
        <f>+MIR_2018!#REF!</f>
        <v>#REF!</v>
      </c>
      <c r="AZ84" s="72" t="e">
        <f ca="1">+IF(BB84="No aplica","-",IF(MIR_2018!#REF!="Sin avance","Sin avance",IF(MIR_2018!#REF!&lt;&gt;"Sin avance",_xlfn.FORMULATEXT(MIR_2018!#REF!),"-")))</f>
        <v>#REF!</v>
      </c>
      <c r="BA84" s="69" t="e">
        <f>+MIR_2018!#REF!</f>
        <v>#REF!</v>
      </c>
      <c r="BB84" s="69" t="e">
        <f>+MIR_2018!#REF!</f>
        <v>#REF!</v>
      </c>
      <c r="BC84" s="69" t="e">
        <f>+MIR_2018!#REF!</f>
        <v>#REF!</v>
      </c>
      <c r="BD84" s="70" t="e">
        <f>+MIR_2018!#REF!</f>
        <v>#REF!</v>
      </c>
    </row>
    <row r="85" spans="1:56" s="69" customFormat="1" x14ac:dyDescent="0.25">
      <c r="A85" s="67">
        <f>+VLOOKUP($D85,Catálogos!$A$14:$E$40,5,0)</f>
        <v>2</v>
      </c>
      <c r="B85" s="68" t="str">
        <f>+VLOOKUP($D85,Catálogos!$A$14:$E$40,3,0)</f>
        <v>Promover el pleno ejercicio de los derechos de acceso a la información pública y de protección de datos personales, así como la transparencia y apertura de las instituciones públicas.</v>
      </c>
      <c r="C85" s="68" t="str">
        <f>+VLOOKUP(D85,Catálogos!$A$14:$F$40,6,0)</f>
        <v>Presidencia</v>
      </c>
      <c r="D85" s="69" t="str">
        <f>+MID(MIR_2018!$D$6,1,3)</f>
        <v>170</v>
      </c>
      <c r="E85" s="68" t="str">
        <f>+MID(MIR_2018!$D$6,7,150)</f>
        <v>Dirección General de Comunicación Social y Difusión</v>
      </c>
      <c r="F85" s="69" t="e">
        <f>+MIR_2018!#REF!</f>
        <v>#REF!</v>
      </c>
      <c r="G85" s="69" t="e">
        <f>MIR_2018!#REF!</f>
        <v>#REF!</v>
      </c>
      <c r="H85" s="70" t="e">
        <f>+MIR_2018!#REF!</f>
        <v>#REF!</v>
      </c>
      <c r="I85" s="70" t="e">
        <f>+MIR_2018!#REF!</f>
        <v>#REF!</v>
      </c>
      <c r="J85" s="70" t="e">
        <f>+MIR_2018!#REF!</f>
        <v>#REF!</v>
      </c>
      <c r="K85" s="70" t="e">
        <f>+MIR_2018!#REF!</f>
        <v>#REF!</v>
      </c>
      <c r="L85" s="70" t="e">
        <f>+MIR_2018!#REF!</f>
        <v>#REF!</v>
      </c>
      <c r="M85" s="70" t="e">
        <f>+MIR_2018!#REF!</f>
        <v>#REF!</v>
      </c>
      <c r="N85" s="70" t="e">
        <f>+MIR_2018!#REF!</f>
        <v>#REF!</v>
      </c>
      <c r="O85" s="70" t="e">
        <f>+MIR_2018!#REF!</f>
        <v>#REF!</v>
      </c>
      <c r="P85" s="70" t="e">
        <f>+MIR_2018!#REF!</f>
        <v>#REF!</v>
      </c>
      <c r="Q85" s="70" t="e">
        <f>+MIR_2018!#REF!</f>
        <v>#REF!</v>
      </c>
      <c r="R85" s="70" t="e">
        <f>+MIR_2018!#REF!</f>
        <v>#REF!</v>
      </c>
      <c r="S85" s="70" t="e">
        <f>+MIR_2018!#REF!</f>
        <v>#REF!</v>
      </c>
      <c r="T85" s="70" t="e">
        <f>+MIR_2018!#REF!</f>
        <v>#REF!</v>
      </c>
      <c r="U85" s="71" t="e">
        <f>+MIR_2018!#REF!</f>
        <v>#REF!</v>
      </c>
      <c r="V85" s="71" t="e">
        <f>+MIR_2018!#REF!</f>
        <v>#REF!</v>
      </c>
      <c r="W85" s="69" t="e">
        <f>+MIR_2018!#REF!</f>
        <v>#REF!</v>
      </c>
      <c r="X85" s="67" t="e">
        <f>+MIR_2018!#REF!</f>
        <v>#REF!</v>
      </c>
      <c r="Y85" s="70" t="e">
        <f>+MIR_2018!#REF!</f>
        <v>#REF!</v>
      </c>
      <c r="Z85" s="69" t="e">
        <f>+MIR_2018!#REF!</f>
        <v>#REF!</v>
      </c>
      <c r="AA85" s="69" t="e">
        <f>+MIR_2018!#REF!</f>
        <v>#REF!</v>
      </c>
      <c r="AB85" s="69" t="e">
        <f ca="1">+IF(AD85="No aplica","-",IF(MIR_2018!#REF!="Sin avance","Sin avance",IF(MIR_2018!#REF!&lt;&gt;"Sin avance",_xlfn.FORMULATEXT(MIR_2018!#REF!),"0")))</f>
        <v>#REF!</v>
      </c>
      <c r="AC85" s="69" t="e">
        <f>+MIR_2018!#REF!</f>
        <v>#REF!</v>
      </c>
      <c r="AD85" s="69" t="e">
        <f>+MIR_2018!#REF!</f>
        <v>#REF!</v>
      </c>
      <c r="AE85" s="69" t="e">
        <f>+MIR_2018!#REF!</f>
        <v>#REF!</v>
      </c>
      <c r="AF85" s="70" t="e">
        <f>+MIR_2018!#REF!</f>
        <v>#REF!</v>
      </c>
      <c r="AG85" s="69" t="e">
        <f>+MIR_2018!#REF!</f>
        <v>#REF!</v>
      </c>
      <c r="AH85" s="69" t="e">
        <f ca="1">+IF(AJ85="No aplica","-",IF(MIR_2018!#REF!="Sin avance","Sin avance",IF(MIR_2018!#REF!&lt;&gt;"Sin avance",_xlfn.FORMULATEXT(MIR_2018!#REF!),"0")))</f>
        <v>#REF!</v>
      </c>
      <c r="AI85" s="69" t="e">
        <f>+MIR_2018!#REF!</f>
        <v>#REF!</v>
      </c>
      <c r="AJ85" s="69" t="e">
        <f>+MIR_2018!#REF!</f>
        <v>#REF!</v>
      </c>
      <c r="AK85" s="69" t="e">
        <f>+MIR_2018!#REF!</f>
        <v>#REF!</v>
      </c>
      <c r="AL85" s="70" t="e">
        <f>+MIR_2018!#REF!</f>
        <v>#REF!</v>
      </c>
      <c r="AM85" s="69" t="e">
        <f>+MIR_2018!#REF!</f>
        <v>#REF!</v>
      </c>
      <c r="AN85" s="69" t="e">
        <f ca="1">+IF(AP85="No aplica","0",IF(MIR_2018!#REF!="Sin avance","Sin avance",IF(MIR_2018!#REF!&lt;&gt;"Sin avance",_xlfn.FORMULATEXT(MIR_2018!#REF!),"0")))</f>
        <v>#REF!</v>
      </c>
      <c r="AO85" s="69" t="e">
        <f>+MIR_2018!#REF!</f>
        <v>#REF!</v>
      </c>
      <c r="AP85" s="69" t="e">
        <f>+MIR_2018!#REF!</f>
        <v>#REF!</v>
      </c>
      <c r="AQ85" s="69" t="e">
        <f>+MIR_2018!#REF!</f>
        <v>#REF!</v>
      </c>
      <c r="AR85" s="70" t="e">
        <f>+MIR_2018!#REF!</f>
        <v>#REF!</v>
      </c>
      <c r="AS85" s="69" t="e">
        <f>+MIR_2018!#REF!</f>
        <v>#REF!</v>
      </c>
      <c r="AT85" s="69" t="e">
        <f ca="1">+IF(AV85="No aplica","0",IF(MIR_2018!#REF!="Sin avance","Sin avance",IF(MIR_2018!#REF!&lt;&gt;"Sin avance",_xlfn.FORMULATEXT(MIR_2018!#REF!),"0")))</f>
        <v>#REF!</v>
      </c>
      <c r="AU85" s="69" t="e">
        <f>+MIR_2018!#REF!</f>
        <v>#REF!</v>
      </c>
      <c r="AV85" s="69" t="e">
        <f>+MIR_2018!#REF!</f>
        <v>#REF!</v>
      </c>
      <c r="AW85" s="69" t="e">
        <f>+MIR_2018!#REF!</f>
        <v>#REF!</v>
      </c>
      <c r="AX85" s="70" t="e">
        <f>+MIR_2018!#REF!</f>
        <v>#REF!</v>
      </c>
      <c r="AY85" s="69" t="e">
        <f>+MIR_2018!#REF!</f>
        <v>#REF!</v>
      </c>
      <c r="AZ85" s="72" t="e">
        <f ca="1">+IF(BB85="No aplica","-",IF(MIR_2018!#REF!="Sin avance","Sin avance",IF(MIR_2018!#REF!&lt;&gt;"Sin avance",_xlfn.FORMULATEXT(MIR_2018!#REF!),"-")))</f>
        <v>#REF!</v>
      </c>
      <c r="BA85" s="69" t="e">
        <f>+MIR_2018!#REF!</f>
        <v>#REF!</v>
      </c>
      <c r="BB85" s="69" t="e">
        <f>+MIR_2018!#REF!</f>
        <v>#REF!</v>
      </c>
      <c r="BC85" s="69" t="e">
        <f>+MIR_2018!#REF!</f>
        <v>#REF!</v>
      </c>
      <c r="BD85" s="70" t="e">
        <f>+MIR_2018!#REF!</f>
        <v>#REF!</v>
      </c>
    </row>
    <row r="86" spans="1:56" s="69" customFormat="1" x14ac:dyDescent="0.25">
      <c r="A86" s="67">
        <f>+VLOOKUP($D86,Catálogos!$A$14:$E$40,5,0)</f>
        <v>2</v>
      </c>
      <c r="B86" s="68" t="str">
        <f>+VLOOKUP($D86,Catálogos!$A$14:$E$40,3,0)</f>
        <v>Promover el pleno ejercicio de los derechos de acceso a la información pública y de protección de datos personales, así como la transparencia y apertura de las instituciones públicas.</v>
      </c>
      <c r="C86" s="68" t="str">
        <f>+VLOOKUP(D86,Catálogos!$A$14:$F$40,6,0)</f>
        <v>Presidencia</v>
      </c>
      <c r="D86" s="69" t="str">
        <f>+MID(MIR_2018!$D$6,1,3)</f>
        <v>170</v>
      </c>
      <c r="E86" s="68" t="str">
        <f>+MID(MIR_2018!$D$6,7,150)</f>
        <v>Dirección General de Comunicación Social y Difusión</v>
      </c>
      <c r="F86" s="69" t="e">
        <f>+MIR_2018!#REF!</f>
        <v>#REF!</v>
      </c>
      <c r="G86" s="69" t="e">
        <f>MIR_2018!#REF!</f>
        <v>#REF!</v>
      </c>
      <c r="H86" s="70" t="e">
        <f>+MIR_2018!#REF!</f>
        <v>#REF!</v>
      </c>
      <c r="I86" s="70" t="e">
        <f>+MIR_2018!#REF!</f>
        <v>#REF!</v>
      </c>
      <c r="J86" s="70" t="e">
        <f>+MIR_2018!#REF!</f>
        <v>#REF!</v>
      </c>
      <c r="K86" s="70" t="e">
        <f>+MIR_2018!#REF!</f>
        <v>#REF!</v>
      </c>
      <c r="L86" s="70" t="e">
        <f>+MIR_2018!#REF!</f>
        <v>#REF!</v>
      </c>
      <c r="M86" s="70" t="e">
        <f>+MIR_2018!#REF!</f>
        <v>#REF!</v>
      </c>
      <c r="N86" s="70" t="e">
        <f>+MIR_2018!#REF!</f>
        <v>#REF!</v>
      </c>
      <c r="O86" s="70" t="e">
        <f>+MIR_2018!#REF!</f>
        <v>#REF!</v>
      </c>
      <c r="P86" s="70" t="e">
        <f>+MIR_2018!#REF!</f>
        <v>#REF!</v>
      </c>
      <c r="Q86" s="70" t="e">
        <f>+MIR_2018!#REF!</f>
        <v>#REF!</v>
      </c>
      <c r="R86" s="70" t="e">
        <f>+MIR_2018!#REF!</f>
        <v>#REF!</v>
      </c>
      <c r="S86" s="70" t="e">
        <f>+MIR_2018!#REF!</f>
        <v>#REF!</v>
      </c>
      <c r="T86" s="70" t="e">
        <f>+MIR_2018!#REF!</f>
        <v>#REF!</v>
      </c>
      <c r="U86" s="71" t="e">
        <f>+MIR_2018!#REF!</f>
        <v>#REF!</v>
      </c>
      <c r="V86" s="71" t="e">
        <f>+MIR_2018!#REF!</f>
        <v>#REF!</v>
      </c>
      <c r="W86" s="69" t="e">
        <f>+MIR_2018!#REF!</f>
        <v>#REF!</v>
      </c>
      <c r="X86" s="67" t="e">
        <f>+MIR_2018!#REF!</f>
        <v>#REF!</v>
      </c>
      <c r="Y86" s="70" t="e">
        <f>+MIR_2018!#REF!</f>
        <v>#REF!</v>
      </c>
      <c r="Z86" s="69" t="e">
        <f>+MIR_2018!#REF!</f>
        <v>#REF!</v>
      </c>
      <c r="AA86" s="69" t="e">
        <f>+MIR_2018!#REF!</f>
        <v>#REF!</v>
      </c>
      <c r="AB86" s="69" t="e">
        <f ca="1">+IF(AD86="No aplica","-",IF(MIR_2018!#REF!="Sin avance","Sin avance",IF(MIR_2018!#REF!&lt;&gt;"Sin avance",_xlfn.FORMULATEXT(MIR_2018!#REF!),"0")))</f>
        <v>#REF!</v>
      </c>
      <c r="AC86" s="69" t="e">
        <f>+MIR_2018!#REF!</f>
        <v>#REF!</v>
      </c>
      <c r="AD86" s="69" t="e">
        <f>+MIR_2018!#REF!</f>
        <v>#REF!</v>
      </c>
      <c r="AE86" s="69" t="e">
        <f>+MIR_2018!#REF!</f>
        <v>#REF!</v>
      </c>
      <c r="AF86" s="70" t="e">
        <f>+MIR_2018!#REF!</f>
        <v>#REF!</v>
      </c>
      <c r="AG86" s="69" t="e">
        <f>+MIR_2018!#REF!</f>
        <v>#REF!</v>
      </c>
      <c r="AH86" s="69" t="e">
        <f ca="1">+IF(AJ86="No aplica","-",IF(MIR_2018!#REF!="Sin avance","Sin avance",IF(MIR_2018!#REF!&lt;&gt;"Sin avance",_xlfn.FORMULATEXT(MIR_2018!#REF!),"0")))</f>
        <v>#REF!</v>
      </c>
      <c r="AI86" s="69" t="e">
        <f>+MIR_2018!#REF!</f>
        <v>#REF!</v>
      </c>
      <c r="AJ86" s="69" t="e">
        <f>+MIR_2018!#REF!</f>
        <v>#REF!</v>
      </c>
      <c r="AK86" s="69" t="e">
        <f>+MIR_2018!#REF!</f>
        <v>#REF!</v>
      </c>
      <c r="AL86" s="70" t="e">
        <f>+MIR_2018!#REF!</f>
        <v>#REF!</v>
      </c>
      <c r="AM86" s="69" t="e">
        <f>+MIR_2018!#REF!</f>
        <v>#REF!</v>
      </c>
      <c r="AN86" s="69" t="e">
        <f ca="1">+IF(AP86="No aplica","0",IF(MIR_2018!#REF!="Sin avance","Sin avance",IF(MIR_2018!#REF!&lt;&gt;"Sin avance",_xlfn.FORMULATEXT(MIR_2018!#REF!),"0")))</f>
        <v>#REF!</v>
      </c>
      <c r="AO86" s="69" t="e">
        <f>+MIR_2018!#REF!</f>
        <v>#REF!</v>
      </c>
      <c r="AP86" s="69" t="e">
        <f>+MIR_2018!#REF!</f>
        <v>#REF!</v>
      </c>
      <c r="AQ86" s="69" t="e">
        <f>+MIR_2018!#REF!</f>
        <v>#REF!</v>
      </c>
      <c r="AR86" s="70" t="e">
        <f>+MIR_2018!#REF!</f>
        <v>#REF!</v>
      </c>
      <c r="AS86" s="69" t="e">
        <f>+MIR_2018!#REF!</f>
        <v>#REF!</v>
      </c>
      <c r="AT86" s="69" t="e">
        <f ca="1">+IF(AV86="No aplica","0",IF(MIR_2018!#REF!="Sin avance","Sin avance",IF(MIR_2018!#REF!&lt;&gt;"Sin avance",_xlfn.FORMULATEXT(MIR_2018!#REF!),"0")))</f>
        <v>#REF!</v>
      </c>
      <c r="AU86" s="69" t="e">
        <f>+MIR_2018!#REF!</f>
        <v>#REF!</v>
      </c>
      <c r="AV86" s="69" t="e">
        <f>+MIR_2018!#REF!</f>
        <v>#REF!</v>
      </c>
      <c r="AW86" s="69" t="e">
        <f>+MIR_2018!#REF!</f>
        <v>#REF!</v>
      </c>
      <c r="AX86" s="70" t="e">
        <f>+MIR_2018!#REF!</f>
        <v>#REF!</v>
      </c>
      <c r="AY86" s="69" t="e">
        <f>+MIR_2018!#REF!</f>
        <v>#REF!</v>
      </c>
      <c r="AZ86" s="72" t="e">
        <f ca="1">+IF(BB86="No aplica","-",IF(MIR_2018!#REF!="Sin avance","Sin avance",IF(MIR_2018!#REF!&lt;&gt;"Sin avance",_xlfn.FORMULATEXT(MIR_2018!#REF!),"-")))</f>
        <v>#REF!</v>
      </c>
      <c r="BA86" s="69" t="e">
        <f>+MIR_2018!#REF!</f>
        <v>#REF!</v>
      </c>
      <c r="BB86" s="69" t="e">
        <f>+MIR_2018!#REF!</f>
        <v>#REF!</v>
      </c>
      <c r="BC86" s="69" t="e">
        <f>+MIR_2018!#REF!</f>
        <v>#REF!</v>
      </c>
      <c r="BD86" s="70" t="e">
        <f>+MIR_2018!#REF!</f>
        <v>#REF!</v>
      </c>
    </row>
    <row r="87" spans="1:56" s="69" customFormat="1" x14ac:dyDescent="0.25">
      <c r="A87" s="67">
        <f>+VLOOKUP($D87,Catálogos!$A$14:$E$40,5,0)</f>
        <v>2</v>
      </c>
      <c r="B87" s="68" t="str">
        <f>+VLOOKUP($D87,Catálogos!$A$14:$E$40,3,0)</f>
        <v>Promover el pleno ejercicio de los derechos de acceso a la información pública y de protección de datos personales, así como la transparencia y apertura de las instituciones públicas.</v>
      </c>
      <c r="C87" s="68" t="str">
        <f>+VLOOKUP(D87,Catálogos!$A$14:$F$40,6,0)</f>
        <v>Presidencia</v>
      </c>
      <c r="D87" s="69" t="str">
        <f>+MID(MIR_2018!$D$6,1,3)</f>
        <v>170</v>
      </c>
      <c r="E87" s="68" t="str">
        <f>+MID(MIR_2018!$D$6,7,150)</f>
        <v>Dirección General de Comunicación Social y Difusión</v>
      </c>
      <c r="F87" s="69" t="e">
        <f>+MIR_2018!#REF!</f>
        <v>#REF!</v>
      </c>
      <c r="G87" s="69" t="e">
        <f>MIR_2018!#REF!</f>
        <v>#REF!</v>
      </c>
      <c r="H87" s="70" t="e">
        <f>+MIR_2018!#REF!</f>
        <v>#REF!</v>
      </c>
      <c r="I87" s="70" t="e">
        <f>+MIR_2018!#REF!</f>
        <v>#REF!</v>
      </c>
      <c r="J87" s="70" t="e">
        <f>+MIR_2018!#REF!</f>
        <v>#REF!</v>
      </c>
      <c r="K87" s="70" t="e">
        <f>+MIR_2018!#REF!</f>
        <v>#REF!</v>
      </c>
      <c r="L87" s="70" t="e">
        <f>+MIR_2018!#REF!</f>
        <v>#REF!</v>
      </c>
      <c r="M87" s="70" t="e">
        <f>+MIR_2018!#REF!</f>
        <v>#REF!</v>
      </c>
      <c r="N87" s="70" t="e">
        <f>+MIR_2018!#REF!</f>
        <v>#REF!</v>
      </c>
      <c r="O87" s="70" t="e">
        <f>+MIR_2018!#REF!</f>
        <v>#REF!</v>
      </c>
      <c r="P87" s="70" t="e">
        <f>+MIR_2018!#REF!</f>
        <v>#REF!</v>
      </c>
      <c r="Q87" s="70" t="e">
        <f>+MIR_2018!#REF!</f>
        <v>#REF!</v>
      </c>
      <c r="R87" s="70" t="e">
        <f>+MIR_2018!#REF!</f>
        <v>#REF!</v>
      </c>
      <c r="S87" s="70" t="e">
        <f>+MIR_2018!#REF!</f>
        <v>#REF!</v>
      </c>
      <c r="T87" s="70" t="e">
        <f>+MIR_2018!#REF!</f>
        <v>#REF!</v>
      </c>
      <c r="U87" s="71" t="e">
        <f>+MIR_2018!#REF!</f>
        <v>#REF!</v>
      </c>
      <c r="V87" s="71" t="e">
        <f>+MIR_2018!#REF!</f>
        <v>#REF!</v>
      </c>
      <c r="W87" s="69" t="e">
        <f>+MIR_2018!#REF!</f>
        <v>#REF!</v>
      </c>
      <c r="X87" s="67" t="e">
        <f>+MIR_2018!#REF!</f>
        <v>#REF!</v>
      </c>
      <c r="Y87" s="70" t="e">
        <f>+MIR_2018!#REF!</f>
        <v>#REF!</v>
      </c>
      <c r="Z87" s="69" t="e">
        <f>+MIR_2018!#REF!</f>
        <v>#REF!</v>
      </c>
      <c r="AA87" s="69" t="e">
        <f>+MIR_2018!#REF!</f>
        <v>#REF!</v>
      </c>
      <c r="AB87" s="69" t="e">
        <f ca="1">+IF(AD87="No aplica","-",IF(MIR_2018!#REF!="Sin avance","Sin avance",IF(MIR_2018!#REF!&lt;&gt;"Sin avance",_xlfn.FORMULATEXT(MIR_2018!#REF!),"0")))</f>
        <v>#REF!</v>
      </c>
      <c r="AC87" s="69" t="e">
        <f>+MIR_2018!#REF!</f>
        <v>#REF!</v>
      </c>
      <c r="AD87" s="69" t="e">
        <f>+MIR_2018!#REF!</f>
        <v>#REF!</v>
      </c>
      <c r="AE87" s="69" t="e">
        <f>+MIR_2018!#REF!</f>
        <v>#REF!</v>
      </c>
      <c r="AF87" s="70" t="e">
        <f>+MIR_2018!#REF!</f>
        <v>#REF!</v>
      </c>
      <c r="AG87" s="69" t="e">
        <f>+MIR_2018!#REF!</f>
        <v>#REF!</v>
      </c>
      <c r="AH87" s="69" t="e">
        <f ca="1">+IF(AJ87="No aplica","-",IF(MIR_2018!#REF!="Sin avance","Sin avance",IF(MIR_2018!#REF!&lt;&gt;"Sin avance",_xlfn.FORMULATEXT(MIR_2018!#REF!),"0")))</f>
        <v>#REF!</v>
      </c>
      <c r="AI87" s="69" t="e">
        <f>+MIR_2018!#REF!</f>
        <v>#REF!</v>
      </c>
      <c r="AJ87" s="69" t="e">
        <f>+MIR_2018!#REF!</f>
        <v>#REF!</v>
      </c>
      <c r="AK87" s="69" t="e">
        <f>+MIR_2018!#REF!</f>
        <v>#REF!</v>
      </c>
      <c r="AL87" s="70" t="e">
        <f>+MIR_2018!#REF!</f>
        <v>#REF!</v>
      </c>
      <c r="AM87" s="69" t="e">
        <f>+MIR_2018!#REF!</f>
        <v>#REF!</v>
      </c>
      <c r="AN87" s="69" t="e">
        <f ca="1">+IF(AP87="No aplica","0",IF(MIR_2018!#REF!="Sin avance","Sin avance",IF(MIR_2018!#REF!&lt;&gt;"Sin avance",_xlfn.FORMULATEXT(MIR_2018!#REF!),"0")))</f>
        <v>#REF!</v>
      </c>
      <c r="AO87" s="69" t="e">
        <f>+MIR_2018!#REF!</f>
        <v>#REF!</v>
      </c>
      <c r="AP87" s="69" t="e">
        <f>+MIR_2018!#REF!</f>
        <v>#REF!</v>
      </c>
      <c r="AQ87" s="69" t="e">
        <f>+MIR_2018!#REF!</f>
        <v>#REF!</v>
      </c>
      <c r="AR87" s="70" t="e">
        <f>+MIR_2018!#REF!</f>
        <v>#REF!</v>
      </c>
      <c r="AS87" s="69" t="e">
        <f>+MIR_2018!#REF!</f>
        <v>#REF!</v>
      </c>
      <c r="AT87" s="69" t="e">
        <f ca="1">+IF(AV87="No aplica","0",IF(MIR_2018!#REF!="Sin avance","Sin avance",IF(MIR_2018!#REF!&lt;&gt;"Sin avance",_xlfn.FORMULATEXT(MIR_2018!#REF!),"0")))</f>
        <v>#REF!</v>
      </c>
      <c r="AU87" s="69" t="e">
        <f>+MIR_2018!#REF!</f>
        <v>#REF!</v>
      </c>
      <c r="AV87" s="69" t="e">
        <f>+MIR_2018!#REF!</f>
        <v>#REF!</v>
      </c>
      <c r="AW87" s="69" t="e">
        <f>+MIR_2018!#REF!</f>
        <v>#REF!</v>
      </c>
      <c r="AX87" s="70" t="e">
        <f>+MIR_2018!#REF!</f>
        <v>#REF!</v>
      </c>
      <c r="AY87" s="69" t="e">
        <f>+MIR_2018!#REF!</f>
        <v>#REF!</v>
      </c>
      <c r="AZ87" s="72" t="e">
        <f ca="1">+IF(BB87="No aplica","-",IF(MIR_2018!#REF!="Sin avance","Sin avance",IF(MIR_2018!#REF!&lt;&gt;"Sin avance",_xlfn.FORMULATEXT(MIR_2018!#REF!),"-")))</f>
        <v>#REF!</v>
      </c>
      <c r="BA87" s="69" t="e">
        <f>+MIR_2018!#REF!</f>
        <v>#REF!</v>
      </c>
      <c r="BB87" s="69" t="e">
        <f>+MIR_2018!#REF!</f>
        <v>#REF!</v>
      </c>
      <c r="BC87" s="69" t="e">
        <f>+MIR_2018!#REF!</f>
        <v>#REF!</v>
      </c>
      <c r="BD87" s="70" t="e">
        <f>+MIR_2018!#REF!</f>
        <v>#REF!</v>
      </c>
    </row>
    <row r="88" spans="1:56" s="69" customFormat="1" x14ac:dyDescent="0.25">
      <c r="A88" s="67">
        <f>+VLOOKUP($D88,Catálogos!$A$14:$E$40,5,0)</f>
        <v>2</v>
      </c>
      <c r="B88" s="68" t="str">
        <f>+VLOOKUP($D88,Catálogos!$A$14:$E$40,3,0)</f>
        <v>Promover el pleno ejercicio de los derechos de acceso a la información pública y de protección de datos personales, así como la transparencia y apertura de las instituciones públicas.</v>
      </c>
      <c r="C88" s="68" t="str">
        <f>+VLOOKUP(D88,Catálogos!$A$14:$F$40,6,0)</f>
        <v>Presidencia</v>
      </c>
      <c r="D88" s="69" t="str">
        <f>+MID(MIR_2018!$D$6,1,3)</f>
        <v>170</v>
      </c>
      <c r="E88" s="68" t="str">
        <f>+MID(MIR_2018!$D$6,7,150)</f>
        <v>Dirección General de Comunicación Social y Difusión</v>
      </c>
      <c r="F88" s="69" t="e">
        <f>+MIR_2018!#REF!</f>
        <v>#REF!</v>
      </c>
      <c r="G88" s="69" t="e">
        <f>MIR_2018!#REF!</f>
        <v>#REF!</v>
      </c>
      <c r="H88" s="70" t="e">
        <f>+MIR_2018!#REF!</f>
        <v>#REF!</v>
      </c>
      <c r="I88" s="70" t="e">
        <f>+MIR_2018!#REF!</f>
        <v>#REF!</v>
      </c>
      <c r="J88" s="70" t="e">
        <f>+MIR_2018!#REF!</f>
        <v>#REF!</v>
      </c>
      <c r="K88" s="70" t="e">
        <f>+MIR_2018!#REF!</f>
        <v>#REF!</v>
      </c>
      <c r="L88" s="70" t="e">
        <f>+MIR_2018!#REF!</f>
        <v>#REF!</v>
      </c>
      <c r="M88" s="70" t="e">
        <f>+MIR_2018!#REF!</f>
        <v>#REF!</v>
      </c>
      <c r="N88" s="70" t="e">
        <f>+MIR_2018!#REF!</f>
        <v>#REF!</v>
      </c>
      <c r="O88" s="70" t="e">
        <f>+MIR_2018!#REF!</f>
        <v>#REF!</v>
      </c>
      <c r="P88" s="70" t="e">
        <f>+MIR_2018!#REF!</f>
        <v>#REF!</v>
      </c>
      <c r="Q88" s="70" t="e">
        <f>+MIR_2018!#REF!</f>
        <v>#REF!</v>
      </c>
      <c r="R88" s="70" t="e">
        <f>+MIR_2018!#REF!</f>
        <v>#REF!</v>
      </c>
      <c r="S88" s="70" t="e">
        <f>+MIR_2018!#REF!</f>
        <v>#REF!</v>
      </c>
      <c r="T88" s="70" t="e">
        <f>+MIR_2018!#REF!</f>
        <v>#REF!</v>
      </c>
      <c r="U88" s="71" t="e">
        <f>+MIR_2018!#REF!</f>
        <v>#REF!</v>
      </c>
      <c r="V88" s="71" t="e">
        <f>+MIR_2018!#REF!</f>
        <v>#REF!</v>
      </c>
      <c r="W88" s="69" t="e">
        <f>+MIR_2018!#REF!</f>
        <v>#REF!</v>
      </c>
      <c r="X88" s="67" t="e">
        <f>+MIR_2018!#REF!</f>
        <v>#REF!</v>
      </c>
      <c r="Y88" s="70" t="e">
        <f>+MIR_2018!#REF!</f>
        <v>#REF!</v>
      </c>
      <c r="Z88" s="69" t="e">
        <f>+MIR_2018!#REF!</f>
        <v>#REF!</v>
      </c>
      <c r="AA88" s="69" t="e">
        <f>+MIR_2018!#REF!</f>
        <v>#REF!</v>
      </c>
      <c r="AB88" s="69" t="e">
        <f ca="1">+IF(AD88="No aplica","-",IF(MIR_2018!#REF!="Sin avance","Sin avance",IF(MIR_2018!#REF!&lt;&gt;"Sin avance",_xlfn.FORMULATEXT(MIR_2018!#REF!),"0")))</f>
        <v>#REF!</v>
      </c>
      <c r="AC88" s="69" t="e">
        <f>+MIR_2018!#REF!</f>
        <v>#REF!</v>
      </c>
      <c r="AD88" s="69" t="e">
        <f>+MIR_2018!#REF!</f>
        <v>#REF!</v>
      </c>
      <c r="AE88" s="69" t="e">
        <f>+MIR_2018!#REF!</f>
        <v>#REF!</v>
      </c>
      <c r="AF88" s="70" t="e">
        <f>+MIR_2018!#REF!</f>
        <v>#REF!</v>
      </c>
      <c r="AG88" s="69" t="e">
        <f>+MIR_2018!#REF!</f>
        <v>#REF!</v>
      </c>
      <c r="AH88" s="69" t="e">
        <f ca="1">+IF(AJ88="No aplica","-",IF(MIR_2018!#REF!="Sin avance","Sin avance",IF(MIR_2018!#REF!&lt;&gt;"Sin avance",_xlfn.FORMULATEXT(MIR_2018!#REF!),"0")))</f>
        <v>#REF!</v>
      </c>
      <c r="AI88" s="69" t="e">
        <f>+MIR_2018!#REF!</f>
        <v>#REF!</v>
      </c>
      <c r="AJ88" s="69" t="e">
        <f>+MIR_2018!#REF!</f>
        <v>#REF!</v>
      </c>
      <c r="AK88" s="69" t="e">
        <f>+MIR_2018!#REF!</f>
        <v>#REF!</v>
      </c>
      <c r="AL88" s="70" t="e">
        <f>+MIR_2018!#REF!</f>
        <v>#REF!</v>
      </c>
      <c r="AM88" s="69" t="e">
        <f>+MIR_2018!#REF!</f>
        <v>#REF!</v>
      </c>
      <c r="AN88" s="69" t="e">
        <f ca="1">+IF(AP88="No aplica","0",IF(MIR_2018!#REF!="Sin avance","Sin avance",IF(MIR_2018!#REF!&lt;&gt;"Sin avance",_xlfn.FORMULATEXT(MIR_2018!#REF!),"0")))</f>
        <v>#REF!</v>
      </c>
      <c r="AO88" s="69" t="e">
        <f>+MIR_2018!#REF!</f>
        <v>#REF!</v>
      </c>
      <c r="AP88" s="69" t="e">
        <f>+MIR_2018!#REF!</f>
        <v>#REF!</v>
      </c>
      <c r="AQ88" s="69" t="e">
        <f>+MIR_2018!#REF!</f>
        <v>#REF!</v>
      </c>
      <c r="AR88" s="70" t="e">
        <f>+MIR_2018!#REF!</f>
        <v>#REF!</v>
      </c>
      <c r="AS88" s="69" t="e">
        <f>+MIR_2018!#REF!</f>
        <v>#REF!</v>
      </c>
      <c r="AT88" s="69" t="e">
        <f ca="1">+IF(AV88="No aplica","0",IF(MIR_2018!#REF!="Sin avance","Sin avance",IF(MIR_2018!#REF!&lt;&gt;"Sin avance",_xlfn.FORMULATEXT(MIR_2018!#REF!),"0")))</f>
        <v>#REF!</v>
      </c>
      <c r="AU88" s="69" t="e">
        <f>+MIR_2018!#REF!</f>
        <v>#REF!</v>
      </c>
      <c r="AV88" s="69" t="e">
        <f>+MIR_2018!#REF!</f>
        <v>#REF!</v>
      </c>
      <c r="AW88" s="69" t="e">
        <f>+MIR_2018!#REF!</f>
        <v>#REF!</v>
      </c>
      <c r="AX88" s="70" t="e">
        <f>+MIR_2018!#REF!</f>
        <v>#REF!</v>
      </c>
      <c r="AY88" s="69" t="e">
        <f>+MIR_2018!#REF!</f>
        <v>#REF!</v>
      </c>
      <c r="AZ88" s="72" t="e">
        <f ca="1">+IF(BB88="No aplica","-",IF(MIR_2018!#REF!="Sin avance","Sin avance",IF(MIR_2018!#REF!&lt;&gt;"Sin avance",_xlfn.FORMULATEXT(MIR_2018!#REF!),"-")))</f>
        <v>#REF!</v>
      </c>
      <c r="BA88" s="69" t="e">
        <f>+MIR_2018!#REF!</f>
        <v>#REF!</v>
      </c>
      <c r="BB88" s="69" t="e">
        <f>+MIR_2018!#REF!</f>
        <v>#REF!</v>
      </c>
      <c r="BC88" s="69" t="e">
        <f>+MIR_2018!#REF!</f>
        <v>#REF!</v>
      </c>
      <c r="BD88" s="70" t="e">
        <f>+MIR_2018!#REF!</f>
        <v>#REF!</v>
      </c>
    </row>
    <row r="89" spans="1:56" s="69" customFormat="1" x14ac:dyDescent="0.25">
      <c r="A89" s="67">
        <f>+VLOOKUP($D89,Catálogos!$A$14:$E$40,5,0)</f>
        <v>2</v>
      </c>
      <c r="B89" s="68" t="str">
        <f>+VLOOKUP($D89,Catálogos!$A$14:$E$40,3,0)</f>
        <v>Promover el pleno ejercicio de los derechos de acceso a la información pública y de protección de datos personales, así como la transparencia y apertura de las instituciones públicas.</v>
      </c>
      <c r="C89" s="68" t="str">
        <f>+VLOOKUP(D89,Catálogos!$A$14:$F$40,6,0)</f>
        <v>Presidencia</v>
      </c>
      <c r="D89" s="69" t="str">
        <f>+MID(MIR_2018!$D$6,1,3)</f>
        <v>170</v>
      </c>
      <c r="E89" s="68" t="str">
        <f>+MID(MIR_2018!$D$6,7,150)</f>
        <v>Dirección General de Comunicación Social y Difusión</v>
      </c>
      <c r="F89" s="69" t="e">
        <f>+MIR_2018!#REF!</f>
        <v>#REF!</v>
      </c>
      <c r="G89" s="69" t="e">
        <f>MIR_2018!#REF!</f>
        <v>#REF!</v>
      </c>
      <c r="H89" s="70" t="e">
        <f>+MIR_2018!#REF!</f>
        <v>#REF!</v>
      </c>
      <c r="I89" s="70" t="e">
        <f>+MIR_2018!#REF!</f>
        <v>#REF!</v>
      </c>
      <c r="J89" s="70" t="e">
        <f>+MIR_2018!#REF!</f>
        <v>#REF!</v>
      </c>
      <c r="K89" s="70" t="e">
        <f>+MIR_2018!#REF!</f>
        <v>#REF!</v>
      </c>
      <c r="L89" s="70" t="e">
        <f>+MIR_2018!#REF!</f>
        <v>#REF!</v>
      </c>
      <c r="M89" s="70" t="e">
        <f>+MIR_2018!#REF!</f>
        <v>#REF!</v>
      </c>
      <c r="N89" s="70" t="e">
        <f>+MIR_2018!#REF!</f>
        <v>#REF!</v>
      </c>
      <c r="O89" s="70" t="e">
        <f>+MIR_2018!#REF!</f>
        <v>#REF!</v>
      </c>
      <c r="P89" s="70" t="e">
        <f>+MIR_2018!#REF!</f>
        <v>#REF!</v>
      </c>
      <c r="Q89" s="70" t="e">
        <f>+MIR_2018!#REF!</f>
        <v>#REF!</v>
      </c>
      <c r="R89" s="70" t="e">
        <f>+MIR_2018!#REF!</f>
        <v>#REF!</v>
      </c>
      <c r="S89" s="70" t="e">
        <f>+MIR_2018!#REF!</f>
        <v>#REF!</v>
      </c>
      <c r="T89" s="70" t="e">
        <f>+MIR_2018!#REF!</f>
        <v>#REF!</v>
      </c>
      <c r="U89" s="71" t="e">
        <f>+MIR_2018!#REF!</f>
        <v>#REF!</v>
      </c>
      <c r="V89" s="71" t="e">
        <f>+MIR_2018!#REF!</f>
        <v>#REF!</v>
      </c>
      <c r="W89" s="69" t="e">
        <f>+MIR_2018!#REF!</f>
        <v>#REF!</v>
      </c>
      <c r="X89" s="67" t="e">
        <f>+MIR_2018!#REF!</f>
        <v>#REF!</v>
      </c>
      <c r="Y89" s="70" t="e">
        <f>+MIR_2018!#REF!</f>
        <v>#REF!</v>
      </c>
      <c r="Z89" s="69" t="e">
        <f>+MIR_2018!#REF!</f>
        <v>#REF!</v>
      </c>
      <c r="AA89" s="69" t="e">
        <f>+MIR_2018!#REF!</f>
        <v>#REF!</v>
      </c>
      <c r="AB89" s="69" t="e">
        <f ca="1">+IF(AD89="No aplica","-",IF(MIR_2018!#REF!="Sin avance","Sin avance",IF(MIR_2018!#REF!&lt;&gt;"Sin avance",_xlfn.FORMULATEXT(MIR_2018!#REF!),"0")))</f>
        <v>#REF!</v>
      </c>
      <c r="AC89" s="69" t="e">
        <f>+MIR_2018!#REF!</f>
        <v>#REF!</v>
      </c>
      <c r="AD89" s="69" t="e">
        <f>+MIR_2018!#REF!</f>
        <v>#REF!</v>
      </c>
      <c r="AE89" s="69" t="e">
        <f>+MIR_2018!#REF!</f>
        <v>#REF!</v>
      </c>
      <c r="AF89" s="70" t="e">
        <f>+MIR_2018!#REF!</f>
        <v>#REF!</v>
      </c>
      <c r="AG89" s="69" t="e">
        <f>+MIR_2018!#REF!</f>
        <v>#REF!</v>
      </c>
      <c r="AH89" s="69" t="e">
        <f ca="1">+IF(AJ89="No aplica","-",IF(MIR_2018!#REF!="Sin avance","Sin avance",IF(MIR_2018!#REF!&lt;&gt;"Sin avance",_xlfn.FORMULATEXT(MIR_2018!#REF!),"0")))</f>
        <v>#REF!</v>
      </c>
      <c r="AI89" s="69" t="e">
        <f>+MIR_2018!#REF!</f>
        <v>#REF!</v>
      </c>
      <c r="AJ89" s="69" t="e">
        <f>+MIR_2018!#REF!</f>
        <v>#REF!</v>
      </c>
      <c r="AK89" s="69" t="e">
        <f>+MIR_2018!#REF!</f>
        <v>#REF!</v>
      </c>
      <c r="AL89" s="70" t="e">
        <f>+MIR_2018!#REF!</f>
        <v>#REF!</v>
      </c>
      <c r="AM89" s="69" t="e">
        <f>+MIR_2018!#REF!</f>
        <v>#REF!</v>
      </c>
      <c r="AN89" s="69" t="e">
        <f ca="1">+IF(AP89="No aplica","0",IF(MIR_2018!#REF!="Sin avance","Sin avance",IF(MIR_2018!#REF!&lt;&gt;"Sin avance",_xlfn.FORMULATEXT(MIR_2018!#REF!),"0")))</f>
        <v>#REF!</v>
      </c>
      <c r="AO89" s="69" t="e">
        <f>+MIR_2018!#REF!</f>
        <v>#REF!</v>
      </c>
      <c r="AP89" s="69" t="e">
        <f>+MIR_2018!#REF!</f>
        <v>#REF!</v>
      </c>
      <c r="AQ89" s="69" t="e">
        <f>+MIR_2018!#REF!</f>
        <v>#REF!</v>
      </c>
      <c r="AR89" s="70" t="e">
        <f>+MIR_2018!#REF!</f>
        <v>#REF!</v>
      </c>
      <c r="AS89" s="69" t="e">
        <f>+MIR_2018!#REF!</f>
        <v>#REF!</v>
      </c>
      <c r="AT89" s="69" t="e">
        <f ca="1">+IF(AV89="No aplica","0",IF(MIR_2018!#REF!="Sin avance","Sin avance",IF(MIR_2018!#REF!&lt;&gt;"Sin avance",_xlfn.FORMULATEXT(MIR_2018!#REF!),"0")))</f>
        <v>#REF!</v>
      </c>
      <c r="AU89" s="69" t="e">
        <f>+MIR_2018!#REF!</f>
        <v>#REF!</v>
      </c>
      <c r="AV89" s="69" t="e">
        <f>+MIR_2018!#REF!</f>
        <v>#REF!</v>
      </c>
      <c r="AW89" s="69" t="e">
        <f>+MIR_2018!#REF!</f>
        <v>#REF!</v>
      </c>
      <c r="AX89" s="70" t="e">
        <f>+MIR_2018!#REF!</f>
        <v>#REF!</v>
      </c>
      <c r="AY89" s="69" t="e">
        <f>+MIR_2018!#REF!</f>
        <v>#REF!</v>
      </c>
      <c r="AZ89" s="72" t="e">
        <f ca="1">+IF(BB89="No aplica","-",IF(MIR_2018!#REF!="Sin avance","Sin avance",IF(MIR_2018!#REF!&lt;&gt;"Sin avance",_xlfn.FORMULATEXT(MIR_2018!#REF!),"-")))</f>
        <v>#REF!</v>
      </c>
      <c r="BA89" s="69" t="e">
        <f>+MIR_2018!#REF!</f>
        <v>#REF!</v>
      </c>
      <c r="BB89" s="69" t="e">
        <f>+MIR_2018!#REF!</f>
        <v>#REF!</v>
      </c>
      <c r="BC89" s="69" t="e">
        <f>+MIR_2018!#REF!</f>
        <v>#REF!</v>
      </c>
      <c r="BD89" s="70" t="e">
        <f>+MIR_2018!#REF!</f>
        <v>#REF!</v>
      </c>
    </row>
    <row r="90" spans="1:56" s="69" customFormat="1" x14ac:dyDescent="0.25">
      <c r="A90" s="67">
        <f>+VLOOKUP($D90,Catálogos!$A$14:$E$40,5,0)</f>
        <v>2</v>
      </c>
      <c r="B90" s="68" t="str">
        <f>+VLOOKUP($D90,Catálogos!$A$14:$E$40,3,0)</f>
        <v>Promover el pleno ejercicio de los derechos de acceso a la información pública y de protección de datos personales, así como la transparencia y apertura de las instituciones públicas.</v>
      </c>
      <c r="C90" s="68" t="str">
        <f>+VLOOKUP(D90,Catálogos!$A$14:$F$40,6,0)</f>
        <v>Presidencia</v>
      </c>
      <c r="D90" s="69" t="str">
        <f>+MID(MIR_2018!$D$6,1,3)</f>
        <v>170</v>
      </c>
      <c r="E90" s="68" t="str">
        <f>+MID(MIR_2018!$D$6,7,150)</f>
        <v>Dirección General de Comunicación Social y Difusión</v>
      </c>
      <c r="F90" s="69" t="e">
        <f>+MIR_2018!#REF!</f>
        <v>#REF!</v>
      </c>
      <c r="G90" s="69" t="e">
        <f>MIR_2018!#REF!</f>
        <v>#REF!</v>
      </c>
      <c r="H90" s="70" t="e">
        <f>+MIR_2018!#REF!</f>
        <v>#REF!</v>
      </c>
      <c r="I90" s="70" t="e">
        <f>+MIR_2018!#REF!</f>
        <v>#REF!</v>
      </c>
      <c r="J90" s="70" t="e">
        <f>+MIR_2018!#REF!</f>
        <v>#REF!</v>
      </c>
      <c r="K90" s="70" t="e">
        <f>+MIR_2018!#REF!</f>
        <v>#REF!</v>
      </c>
      <c r="L90" s="70" t="e">
        <f>+MIR_2018!#REF!</f>
        <v>#REF!</v>
      </c>
      <c r="M90" s="70" t="e">
        <f>+MIR_2018!#REF!</f>
        <v>#REF!</v>
      </c>
      <c r="N90" s="70" t="e">
        <f>+MIR_2018!#REF!</f>
        <v>#REF!</v>
      </c>
      <c r="O90" s="70" t="e">
        <f>+MIR_2018!#REF!</f>
        <v>#REF!</v>
      </c>
      <c r="P90" s="70" t="e">
        <f>+MIR_2018!#REF!</f>
        <v>#REF!</v>
      </c>
      <c r="Q90" s="70" t="e">
        <f>+MIR_2018!#REF!</f>
        <v>#REF!</v>
      </c>
      <c r="R90" s="70" t="e">
        <f>+MIR_2018!#REF!</f>
        <v>#REF!</v>
      </c>
      <c r="S90" s="70" t="e">
        <f>+MIR_2018!#REF!</f>
        <v>#REF!</v>
      </c>
      <c r="T90" s="70" t="e">
        <f>+MIR_2018!#REF!</f>
        <v>#REF!</v>
      </c>
      <c r="U90" s="71" t="e">
        <f>+MIR_2018!#REF!</f>
        <v>#REF!</v>
      </c>
      <c r="V90" s="71" t="e">
        <f>+MIR_2018!#REF!</f>
        <v>#REF!</v>
      </c>
      <c r="W90" s="69" t="e">
        <f>+MIR_2018!#REF!</f>
        <v>#REF!</v>
      </c>
      <c r="X90" s="67" t="e">
        <f>+MIR_2018!#REF!</f>
        <v>#REF!</v>
      </c>
      <c r="Y90" s="70" t="e">
        <f>+MIR_2018!#REF!</f>
        <v>#REF!</v>
      </c>
      <c r="Z90" s="69" t="e">
        <f>+MIR_2018!#REF!</f>
        <v>#REF!</v>
      </c>
      <c r="AA90" s="69" t="e">
        <f>+MIR_2018!#REF!</f>
        <v>#REF!</v>
      </c>
      <c r="AB90" s="69" t="e">
        <f ca="1">+IF(AD90="No aplica","-",IF(MIR_2018!#REF!="Sin avance","Sin avance",IF(MIR_2018!#REF!&lt;&gt;"Sin avance",_xlfn.FORMULATEXT(MIR_2018!#REF!),"0")))</f>
        <v>#REF!</v>
      </c>
      <c r="AC90" s="69" t="e">
        <f>+MIR_2018!#REF!</f>
        <v>#REF!</v>
      </c>
      <c r="AD90" s="69" t="e">
        <f>+MIR_2018!#REF!</f>
        <v>#REF!</v>
      </c>
      <c r="AE90" s="69" t="e">
        <f>+MIR_2018!#REF!</f>
        <v>#REF!</v>
      </c>
      <c r="AF90" s="70" t="e">
        <f>+MIR_2018!#REF!</f>
        <v>#REF!</v>
      </c>
      <c r="AG90" s="69" t="e">
        <f>+MIR_2018!#REF!</f>
        <v>#REF!</v>
      </c>
      <c r="AH90" s="69" t="e">
        <f ca="1">+IF(AJ90="No aplica","-",IF(MIR_2018!#REF!="Sin avance","Sin avance",IF(MIR_2018!#REF!&lt;&gt;"Sin avance",_xlfn.FORMULATEXT(MIR_2018!#REF!),"0")))</f>
        <v>#REF!</v>
      </c>
      <c r="AI90" s="69" t="e">
        <f>+MIR_2018!#REF!</f>
        <v>#REF!</v>
      </c>
      <c r="AJ90" s="69" t="e">
        <f>+MIR_2018!#REF!</f>
        <v>#REF!</v>
      </c>
      <c r="AK90" s="69" t="e">
        <f>+MIR_2018!#REF!</f>
        <v>#REF!</v>
      </c>
      <c r="AL90" s="70" t="e">
        <f>+MIR_2018!#REF!</f>
        <v>#REF!</v>
      </c>
      <c r="AM90" s="69" t="e">
        <f>+MIR_2018!#REF!</f>
        <v>#REF!</v>
      </c>
      <c r="AN90" s="69" t="e">
        <f ca="1">+IF(AP90="No aplica","0",IF(MIR_2018!#REF!="Sin avance","Sin avance",IF(MIR_2018!#REF!&lt;&gt;"Sin avance",_xlfn.FORMULATEXT(MIR_2018!#REF!),"0")))</f>
        <v>#REF!</v>
      </c>
      <c r="AO90" s="69" t="e">
        <f>+MIR_2018!#REF!</f>
        <v>#REF!</v>
      </c>
      <c r="AP90" s="69" t="e">
        <f>+MIR_2018!#REF!</f>
        <v>#REF!</v>
      </c>
      <c r="AQ90" s="69" t="e">
        <f>+MIR_2018!#REF!</f>
        <v>#REF!</v>
      </c>
      <c r="AR90" s="70" t="e">
        <f>+MIR_2018!#REF!</f>
        <v>#REF!</v>
      </c>
      <c r="AS90" s="69" t="e">
        <f>+MIR_2018!#REF!</f>
        <v>#REF!</v>
      </c>
      <c r="AT90" s="69" t="e">
        <f ca="1">+IF(AV90="No aplica","0",IF(MIR_2018!#REF!="Sin avance","Sin avance",IF(MIR_2018!#REF!&lt;&gt;"Sin avance",_xlfn.FORMULATEXT(MIR_2018!#REF!),"0")))</f>
        <v>#REF!</v>
      </c>
      <c r="AU90" s="69" t="e">
        <f>+MIR_2018!#REF!</f>
        <v>#REF!</v>
      </c>
      <c r="AV90" s="69" t="e">
        <f>+MIR_2018!#REF!</f>
        <v>#REF!</v>
      </c>
      <c r="AW90" s="69" t="e">
        <f>+MIR_2018!#REF!</f>
        <v>#REF!</v>
      </c>
      <c r="AX90" s="70" t="e">
        <f>+MIR_2018!#REF!</f>
        <v>#REF!</v>
      </c>
      <c r="AY90" s="69" t="e">
        <f>+MIR_2018!#REF!</f>
        <v>#REF!</v>
      </c>
      <c r="AZ90" s="72" t="e">
        <f ca="1">+IF(BB90="No aplica","-",IF(MIR_2018!#REF!="Sin avance","Sin avance",IF(MIR_2018!#REF!&lt;&gt;"Sin avance",_xlfn.FORMULATEXT(MIR_2018!#REF!),"-")))</f>
        <v>#REF!</v>
      </c>
      <c r="BA90" s="69" t="e">
        <f>+MIR_2018!#REF!</f>
        <v>#REF!</v>
      </c>
      <c r="BB90" s="69" t="e">
        <f>+MIR_2018!#REF!</f>
        <v>#REF!</v>
      </c>
      <c r="BC90" s="69" t="e">
        <f>+MIR_2018!#REF!</f>
        <v>#REF!</v>
      </c>
      <c r="BD90" s="70" t="e">
        <f>+MIR_2018!#REF!</f>
        <v>#REF!</v>
      </c>
    </row>
    <row r="91" spans="1:56" s="69" customFormat="1" x14ac:dyDescent="0.25">
      <c r="A91" s="67">
        <f>+VLOOKUP($D91,Catálogos!$A$14:$E$40,5,0)</f>
        <v>2</v>
      </c>
      <c r="B91" s="68" t="str">
        <f>+VLOOKUP($D91,Catálogos!$A$14:$E$40,3,0)</f>
        <v>Promover el pleno ejercicio de los derechos de acceso a la información pública y de protección de datos personales, así como la transparencia y apertura de las instituciones públicas.</v>
      </c>
      <c r="C91" s="68" t="str">
        <f>+VLOOKUP(D91,Catálogos!$A$14:$F$40,6,0)</f>
        <v>Presidencia</v>
      </c>
      <c r="D91" s="69" t="str">
        <f>+MID(MIR_2018!$D$6,1,3)</f>
        <v>170</v>
      </c>
      <c r="E91" s="68" t="str">
        <f>+MID(MIR_2018!$D$6,7,150)</f>
        <v>Dirección General de Comunicación Social y Difusión</v>
      </c>
      <c r="F91" s="69" t="e">
        <f>+MIR_2018!#REF!</f>
        <v>#REF!</v>
      </c>
      <c r="G91" s="69" t="e">
        <f>MIR_2018!#REF!</f>
        <v>#REF!</v>
      </c>
      <c r="H91" s="70" t="e">
        <f>+MIR_2018!#REF!</f>
        <v>#REF!</v>
      </c>
      <c r="I91" s="70" t="e">
        <f>+MIR_2018!#REF!</f>
        <v>#REF!</v>
      </c>
      <c r="J91" s="70" t="e">
        <f>+MIR_2018!#REF!</f>
        <v>#REF!</v>
      </c>
      <c r="K91" s="70" t="e">
        <f>+MIR_2018!#REF!</f>
        <v>#REF!</v>
      </c>
      <c r="L91" s="70" t="e">
        <f>+MIR_2018!#REF!</f>
        <v>#REF!</v>
      </c>
      <c r="M91" s="70" t="e">
        <f>+MIR_2018!#REF!</f>
        <v>#REF!</v>
      </c>
      <c r="N91" s="70" t="e">
        <f>+MIR_2018!#REF!</f>
        <v>#REF!</v>
      </c>
      <c r="O91" s="70" t="e">
        <f>+MIR_2018!#REF!</f>
        <v>#REF!</v>
      </c>
      <c r="P91" s="70" t="e">
        <f>+MIR_2018!#REF!</f>
        <v>#REF!</v>
      </c>
      <c r="Q91" s="70" t="e">
        <f>+MIR_2018!#REF!</f>
        <v>#REF!</v>
      </c>
      <c r="R91" s="70" t="e">
        <f>+MIR_2018!#REF!</f>
        <v>#REF!</v>
      </c>
      <c r="S91" s="70" t="e">
        <f>+MIR_2018!#REF!</f>
        <v>#REF!</v>
      </c>
      <c r="T91" s="70" t="e">
        <f>+MIR_2018!#REF!</f>
        <v>#REF!</v>
      </c>
      <c r="U91" s="71" t="e">
        <f>+MIR_2018!#REF!</f>
        <v>#REF!</v>
      </c>
      <c r="V91" s="71" t="e">
        <f>+MIR_2018!#REF!</f>
        <v>#REF!</v>
      </c>
      <c r="W91" s="69" t="e">
        <f>+MIR_2018!#REF!</f>
        <v>#REF!</v>
      </c>
      <c r="X91" s="67" t="e">
        <f>+MIR_2018!#REF!</f>
        <v>#REF!</v>
      </c>
      <c r="Y91" s="70" t="e">
        <f>+MIR_2018!#REF!</f>
        <v>#REF!</v>
      </c>
      <c r="Z91" s="69" t="e">
        <f>+MIR_2018!#REF!</f>
        <v>#REF!</v>
      </c>
      <c r="AA91" s="69" t="e">
        <f>+MIR_2018!#REF!</f>
        <v>#REF!</v>
      </c>
      <c r="AB91" s="69" t="e">
        <f ca="1">+IF(AD91="No aplica","-",IF(MIR_2018!#REF!="Sin avance","Sin avance",IF(MIR_2018!#REF!&lt;&gt;"Sin avance",_xlfn.FORMULATEXT(MIR_2018!#REF!),"0")))</f>
        <v>#REF!</v>
      </c>
      <c r="AC91" s="69" t="e">
        <f>+MIR_2018!#REF!</f>
        <v>#REF!</v>
      </c>
      <c r="AD91" s="69" t="e">
        <f>+MIR_2018!#REF!</f>
        <v>#REF!</v>
      </c>
      <c r="AE91" s="69" t="e">
        <f>+MIR_2018!#REF!</f>
        <v>#REF!</v>
      </c>
      <c r="AF91" s="70" t="e">
        <f>+MIR_2018!#REF!</f>
        <v>#REF!</v>
      </c>
      <c r="AG91" s="69" t="e">
        <f>+MIR_2018!#REF!</f>
        <v>#REF!</v>
      </c>
      <c r="AH91" s="69" t="e">
        <f ca="1">+IF(AJ91="No aplica","-",IF(MIR_2018!#REF!="Sin avance","Sin avance",IF(MIR_2018!#REF!&lt;&gt;"Sin avance",_xlfn.FORMULATEXT(MIR_2018!#REF!),"0")))</f>
        <v>#REF!</v>
      </c>
      <c r="AI91" s="69" t="e">
        <f>+MIR_2018!#REF!</f>
        <v>#REF!</v>
      </c>
      <c r="AJ91" s="69" t="e">
        <f>+MIR_2018!#REF!</f>
        <v>#REF!</v>
      </c>
      <c r="AK91" s="69" t="e">
        <f>+MIR_2018!#REF!</f>
        <v>#REF!</v>
      </c>
      <c r="AL91" s="70" t="e">
        <f>+MIR_2018!#REF!</f>
        <v>#REF!</v>
      </c>
      <c r="AM91" s="69" t="e">
        <f>+MIR_2018!#REF!</f>
        <v>#REF!</v>
      </c>
      <c r="AN91" s="69" t="e">
        <f ca="1">+IF(AP91="No aplica","0",IF(MIR_2018!#REF!="Sin avance","Sin avance",IF(MIR_2018!#REF!&lt;&gt;"Sin avance",_xlfn.FORMULATEXT(MIR_2018!#REF!),"0")))</f>
        <v>#REF!</v>
      </c>
      <c r="AO91" s="69" t="e">
        <f>+MIR_2018!#REF!</f>
        <v>#REF!</v>
      </c>
      <c r="AP91" s="69" t="e">
        <f>+MIR_2018!#REF!</f>
        <v>#REF!</v>
      </c>
      <c r="AQ91" s="69" t="e">
        <f>+MIR_2018!#REF!</f>
        <v>#REF!</v>
      </c>
      <c r="AR91" s="70" t="e">
        <f>+MIR_2018!#REF!</f>
        <v>#REF!</v>
      </c>
      <c r="AS91" s="69" t="e">
        <f>+MIR_2018!#REF!</f>
        <v>#REF!</v>
      </c>
      <c r="AT91" s="69" t="e">
        <f ca="1">+IF(AV91="No aplica","0",IF(MIR_2018!#REF!="Sin avance","Sin avance",IF(MIR_2018!#REF!&lt;&gt;"Sin avance",_xlfn.FORMULATEXT(MIR_2018!#REF!),"0")))</f>
        <v>#REF!</v>
      </c>
      <c r="AU91" s="69" t="e">
        <f>+MIR_2018!#REF!</f>
        <v>#REF!</v>
      </c>
      <c r="AV91" s="69" t="e">
        <f>+MIR_2018!#REF!</f>
        <v>#REF!</v>
      </c>
      <c r="AW91" s="69" t="e">
        <f>+MIR_2018!#REF!</f>
        <v>#REF!</v>
      </c>
      <c r="AX91" s="70" t="e">
        <f>+MIR_2018!#REF!</f>
        <v>#REF!</v>
      </c>
      <c r="AY91" s="69" t="e">
        <f>+MIR_2018!#REF!</f>
        <v>#REF!</v>
      </c>
      <c r="AZ91" s="72" t="e">
        <f ca="1">+IF(BB91="No aplica","-",IF(MIR_2018!#REF!="Sin avance","Sin avance",IF(MIR_2018!#REF!&lt;&gt;"Sin avance",_xlfn.FORMULATEXT(MIR_2018!#REF!),"-")))</f>
        <v>#REF!</v>
      </c>
      <c r="BA91" s="69" t="e">
        <f>+MIR_2018!#REF!</f>
        <v>#REF!</v>
      </c>
      <c r="BB91" s="69" t="e">
        <f>+MIR_2018!#REF!</f>
        <v>#REF!</v>
      </c>
      <c r="BC91" s="69" t="e">
        <f>+MIR_2018!#REF!</f>
        <v>#REF!</v>
      </c>
      <c r="BD91" s="70" t="e">
        <f>+MIR_2018!#REF!</f>
        <v>#REF!</v>
      </c>
    </row>
    <row r="92" spans="1:56" s="69" customFormat="1" x14ac:dyDescent="0.25">
      <c r="A92" s="67">
        <f>+VLOOKUP($D92,Catálogos!$A$14:$E$40,5,0)</f>
        <v>2</v>
      </c>
      <c r="B92" s="68" t="str">
        <f>+VLOOKUP($D92,Catálogos!$A$14:$E$40,3,0)</f>
        <v>Promover el pleno ejercicio de los derechos de acceso a la información pública y de protección de datos personales, así como la transparencia y apertura de las instituciones públicas.</v>
      </c>
      <c r="C92" s="68" t="str">
        <f>+VLOOKUP(D92,Catálogos!$A$14:$F$40,6,0)</f>
        <v>Presidencia</v>
      </c>
      <c r="D92" s="69" t="str">
        <f>+MID(MIR_2018!$D$6,1,3)</f>
        <v>170</v>
      </c>
      <c r="E92" s="68" t="str">
        <f>+MID(MIR_2018!$D$6,7,150)</f>
        <v>Dirección General de Comunicación Social y Difusión</v>
      </c>
      <c r="F92" s="69" t="e">
        <f>+MIR_2018!#REF!</f>
        <v>#REF!</v>
      </c>
      <c r="G92" s="69" t="e">
        <f>MIR_2018!#REF!</f>
        <v>#REF!</v>
      </c>
      <c r="H92" s="70" t="e">
        <f>+MIR_2018!#REF!</f>
        <v>#REF!</v>
      </c>
      <c r="I92" s="70" t="e">
        <f>+MIR_2018!#REF!</f>
        <v>#REF!</v>
      </c>
      <c r="J92" s="70" t="e">
        <f>+MIR_2018!#REF!</f>
        <v>#REF!</v>
      </c>
      <c r="K92" s="70" t="e">
        <f>+MIR_2018!#REF!</f>
        <v>#REF!</v>
      </c>
      <c r="L92" s="70" t="e">
        <f>+MIR_2018!#REF!</f>
        <v>#REF!</v>
      </c>
      <c r="M92" s="70" t="e">
        <f>+MIR_2018!#REF!</f>
        <v>#REF!</v>
      </c>
      <c r="N92" s="70" t="e">
        <f>+MIR_2018!#REF!</f>
        <v>#REF!</v>
      </c>
      <c r="O92" s="70" t="e">
        <f>+MIR_2018!#REF!</f>
        <v>#REF!</v>
      </c>
      <c r="P92" s="70" t="e">
        <f>+MIR_2018!#REF!</f>
        <v>#REF!</v>
      </c>
      <c r="Q92" s="70" t="e">
        <f>+MIR_2018!#REF!</f>
        <v>#REF!</v>
      </c>
      <c r="R92" s="70" t="e">
        <f>+MIR_2018!#REF!</f>
        <v>#REF!</v>
      </c>
      <c r="S92" s="70" t="e">
        <f>+MIR_2018!#REF!</f>
        <v>#REF!</v>
      </c>
      <c r="T92" s="70" t="e">
        <f>+MIR_2018!#REF!</f>
        <v>#REF!</v>
      </c>
      <c r="U92" s="71" t="e">
        <f>+MIR_2018!#REF!</f>
        <v>#REF!</v>
      </c>
      <c r="V92" s="71" t="e">
        <f>+MIR_2018!#REF!</f>
        <v>#REF!</v>
      </c>
      <c r="W92" s="69" t="e">
        <f>+MIR_2018!#REF!</f>
        <v>#REF!</v>
      </c>
      <c r="X92" s="67" t="e">
        <f>+MIR_2018!#REF!</f>
        <v>#REF!</v>
      </c>
      <c r="Y92" s="70" t="e">
        <f>+MIR_2018!#REF!</f>
        <v>#REF!</v>
      </c>
      <c r="Z92" s="69" t="e">
        <f>+MIR_2018!#REF!</f>
        <v>#REF!</v>
      </c>
      <c r="AA92" s="69" t="e">
        <f>+MIR_2018!#REF!</f>
        <v>#REF!</v>
      </c>
      <c r="AB92" s="69" t="e">
        <f ca="1">+IF(AD92="No aplica","-",IF(MIR_2018!#REF!="Sin avance","Sin avance",IF(MIR_2018!#REF!&lt;&gt;"Sin avance",_xlfn.FORMULATEXT(MIR_2018!#REF!),"0")))</f>
        <v>#REF!</v>
      </c>
      <c r="AC92" s="69" t="e">
        <f>+MIR_2018!#REF!</f>
        <v>#REF!</v>
      </c>
      <c r="AD92" s="69" t="e">
        <f>+MIR_2018!#REF!</f>
        <v>#REF!</v>
      </c>
      <c r="AE92" s="69" t="e">
        <f>+MIR_2018!#REF!</f>
        <v>#REF!</v>
      </c>
      <c r="AF92" s="70" t="e">
        <f>+MIR_2018!#REF!</f>
        <v>#REF!</v>
      </c>
      <c r="AG92" s="69" t="e">
        <f>+MIR_2018!#REF!</f>
        <v>#REF!</v>
      </c>
      <c r="AH92" s="69" t="e">
        <f ca="1">+IF(AJ92="No aplica","-",IF(MIR_2018!#REF!="Sin avance","Sin avance",IF(MIR_2018!#REF!&lt;&gt;"Sin avance",_xlfn.FORMULATEXT(MIR_2018!#REF!),"0")))</f>
        <v>#REF!</v>
      </c>
      <c r="AI92" s="69" t="e">
        <f>+MIR_2018!#REF!</f>
        <v>#REF!</v>
      </c>
      <c r="AJ92" s="69" t="e">
        <f>+MIR_2018!#REF!</f>
        <v>#REF!</v>
      </c>
      <c r="AK92" s="69" t="e">
        <f>+MIR_2018!#REF!</f>
        <v>#REF!</v>
      </c>
      <c r="AL92" s="70" t="e">
        <f>+MIR_2018!#REF!</f>
        <v>#REF!</v>
      </c>
      <c r="AM92" s="69" t="e">
        <f>+MIR_2018!#REF!</f>
        <v>#REF!</v>
      </c>
      <c r="AN92" s="69" t="e">
        <f ca="1">+IF(AP92="No aplica","0",IF(MIR_2018!#REF!="Sin avance","Sin avance",IF(MIR_2018!#REF!&lt;&gt;"Sin avance",_xlfn.FORMULATEXT(MIR_2018!#REF!),"0")))</f>
        <v>#REF!</v>
      </c>
      <c r="AO92" s="69" t="e">
        <f>+MIR_2018!#REF!</f>
        <v>#REF!</v>
      </c>
      <c r="AP92" s="69" t="e">
        <f>+MIR_2018!#REF!</f>
        <v>#REF!</v>
      </c>
      <c r="AQ92" s="69" t="e">
        <f>+MIR_2018!#REF!</f>
        <v>#REF!</v>
      </c>
      <c r="AR92" s="70" t="e">
        <f>+MIR_2018!#REF!</f>
        <v>#REF!</v>
      </c>
      <c r="AS92" s="69" t="e">
        <f>+MIR_2018!#REF!</f>
        <v>#REF!</v>
      </c>
      <c r="AT92" s="69" t="e">
        <f ca="1">+IF(AV92="No aplica","0",IF(MIR_2018!#REF!="Sin avance","Sin avance",IF(MIR_2018!#REF!&lt;&gt;"Sin avance",_xlfn.FORMULATEXT(MIR_2018!#REF!),"0")))</f>
        <v>#REF!</v>
      </c>
      <c r="AU92" s="69" t="e">
        <f>+MIR_2018!#REF!</f>
        <v>#REF!</v>
      </c>
      <c r="AV92" s="69" t="e">
        <f>+MIR_2018!#REF!</f>
        <v>#REF!</v>
      </c>
      <c r="AW92" s="69" t="e">
        <f>+MIR_2018!#REF!</f>
        <v>#REF!</v>
      </c>
      <c r="AX92" s="70" t="e">
        <f>+MIR_2018!#REF!</f>
        <v>#REF!</v>
      </c>
      <c r="AY92" s="69" t="e">
        <f>+MIR_2018!#REF!</f>
        <v>#REF!</v>
      </c>
      <c r="AZ92" s="72" t="e">
        <f ca="1">+IF(BB92="No aplica","-",IF(MIR_2018!#REF!="Sin avance","Sin avance",IF(MIR_2018!#REF!&lt;&gt;"Sin avance",_xlfn.FORMULATEXT(MIR_2018!#REF!),"-")))</f>
        <v>#REF!</v>
      </c>
      <c r="BA92" s="69" t="e">
        <f>+MIR_2018!#REF!</f>
        <v>#REF!</v>
      </c>
      <c r="BB92" s="69" t="e">
        <f>+MIR_2018!#REF!</f>
        <v>#REF!</v>
      </c>
      <c r="BC92" s="69" t="e">
        <f>+MIR_2018!#REF!</f>
        <v>#REF!</v>
      </c>
      <c r="BD92" s="70" t="e">
        <f>+MIR_2018!#REF!</f>
        <v>#REF!</v>
      </c>
    </row>
    <row r="93" spans="1:56" s="69" customFormat="1" x14ac:dyDescent="0.25">
      <c r="A93" s="67">
        <f>+VLOOKUP($D93,Catálogos!$A$14:$E$40,5,0)</f>
        <v>2</v>
      </c>
      <c r="B93" s="68" t="str">
        <f>+VLOOKUP($D93,Catálogos!$A$14:$E$40,3,0)</f>
        <v>Promover el pleno ejercicio de los derechos de acceso a la información pública y de protección de datos personales, así como la transparencia y apertura de las instituciones públicas.</v>
      </c>
      <c r="C93" s="68" t="str">
        <f>+VLOOKUP(D93,Catálogos!$A$14:$F$40,6,0)</f>
        <v>Presidencia</v>
      </c>
      <c r="D93" s="69" t="str">
        <f>+MID(MIR_2018!$D$6,1,3)</f>
        <v>170</v>
      </c>
      <c r="E93" s="68" t="str">
        <f>+MID(MIR_2018!$D$6,7,150)</f>
        <v>Dirección General de Comunicación Social y Difusión</v>
      </c>
      <c r="F93" s="69" t="e">
        <f>+MIR_2018!#REF!</f>
        <v>#REF!</v>
      </c>
      <c r="G93" s="69" t="e">
        <f>MIR_2018!#REF!</f>
        <v>#REF!</v>
      </c>
      <c r="H93" s="70" t="e">
        <f>+MIR_2018!#REF!</f>
        <v>#REF!</v>
      </c>
      <c r="I93" s="70" t="e">
        <f>+MIR_2018!#REF!</f>
        <v>#REF!</v>
      </c>
      <c r="J93" s="70" t="e">
        <f>+MIR_2018!#REF!</f>
        <v>#REF!</v>
      </c>
      <c r="K93" s="70" t="e">
        <f>+MIR_2018!#REF!</f>
        <v>#REF!</v>
      </c>
      <c r="L93" s="70" t="e">
        <f>+MIR_2018!#REF!</f>
        <v>#REF!</v>
      </c>
      <c r="M93" s="70" t="e">
        <f>+MIR_2018!#REF!</f>
        <v>#REF!</v>
      </c>
      <c r="N93" s="70" t="e">
        <f>+MIR_2018!#REF!</f>
        <v>#REF!</v>
      </c>
      <c r="O93" s="70" t="e">
        <f>+MIR_2018!#REF!</f>
        <v>#REF!</v>
      </c>
      <c r="P93" s="70" t="e">
        <f>+MIR_2018!#REF!</f>
        <v>#REF!</v>
      </c>
      <c r="Q93" s="70" t="e">
        <f>+MIR_2018!#REF!</f>
        <v>#REF!</v>
      </c>
      <c r="R93" s="70" t="e">
        <f>+MIR_2018!#REF!</f>
        <v>#REF!</v>
      </c>
      <c r="S93" s="70" t="e">
        <f>+MIR_2018!#REF!</f>
        <v>#REF!</v>
      </c>
      <c r="T93" s="70" t="e">
        <f>+MIR_2018!#REF!</f>
        <v>#REF!</v>
      </c>
      <c r="U93" s="71" t="e">
        <f>+MIR_2018!#REF!</f>
        <v>#REF!</v>
      </c>
      <c r="V93" s="71" t="e">
        <f>+MIR_2018!#REF!</f>
        <v>#REF!</v>
      </c>
      <c r="W93" s="69" t="e">
        <f>+MIR_2018!#REF!</f>
        <v>#REF!</v>
      </c>
      <c r="X93" s="67" t="e">
        <f>+MIR_2018!#REF!</f>
        <v>#REF!</v>
      </c>
      <c r="Y93" s="70" t="e">
        <f>+MIR_2018!#REF!</f>
        <v>#REF!</v>
      </c>
      <c r="Z93" s="69" t="e">
        <f>+MIR_2018!#REF!</f>
        <v>#REF!</v>
      </c>
      <c r="AA93" s="69" t="e">
        <f>+MIR_2018!#REF!</f>
        <v>#REF!</v>
      </c>
      <c r="AB93" s="69" t="e">
        <f ca="1">+IF(AD93="No aplica","-",IF(MIR_2018!#REF!="Sin avance","Sin avance",IF(MIR_2018!#REF!&lt;&gt;"Sin avance",_xlfn.FORMULATEXT(MIR_2018!#REF!),"0")))</f>
        <v>#REF!</v>
      </c>
      <c r="AC93" s="69" t="e">
        <f>+MIR_2018!#REF!</f>
        <v>#REF!</v>
      </c>
      <c r="AD93" s="69" t="e">
        <f>+MIR_2018!#REF!</f>
        <v>#REF!</v>
      </c>
      <c r="AE93" s="69" t="e">
        <f>+MIR_2018!#REF!</f>
        <v>#REF!</v>
      </c>
      <c r="AF93" s="70" t="e">
        <f>+MIR_2018!#REF!</f>
        <v>#REF!</v>
      </c>
      <c r="AG93" s="69" t="e">
        <f>+MIR_2018!#REF!</f>
        <v>#REF!</v>
      </c>
      <c r="AH93" s="69" t="e">
        <f ca="1">+IF(AJ93="No aplica","-",IF(MIR_2018!#REF!="Sin avance","Sin avance",IF(MIR_2018!#REF!&lt;&gt;"Sin avance",_xlfn.FORMULATEXT(MIR_2018!#REF!),"0")))</f>
        <v>#REF!</v>
      </c>
      <c r="AI93" s="69" t="e">
        <f>+MIR_2018!#REF!</f>
        <v>#REF!</v>
      </c>
      <c r="AJ93" s="69" t="e">
        <f>+MIR_2018!#REF!</f>
        <v>#REF!</v>
      </c>
      <c r="AK93" s="69" t="e">
        <f>+MIR_2018!#REF!</f>
        <v>#REF!</v>
      </c>
      <c r="AL93" s="70" t="e">
        <f>+MIR_2018!#REF!</f>
        <v>#REF!</v>
      </c>
      <c r="AM93" s="69" t="e">
        <f>+MIR_2018!#REF!</f>
        <v>#REF!</v>
      </c>
      <c r="AN93" s="69" t="e">
        <f ca="1">+IF(AP93="No aplica","0",IF(MIR_2018!#REF!="Sin avance","Sin avance",IF(MIR_2018!#REF!&lt;&gt;"Sin avance",_xlfn.FORMULATEXT(MIR_2018!#REF!),"0")))</f>
        <v>#REF!</v>
      </c>
      <c r="AO93" s="69" t="e">
        <f>+MIR_2018!#REF!</f>
        <v>#REF!</v>
      </c>
      <c r="AP93" s="69" t="e">
        <f>+MIR_2018!#REF!</f>
        <v>#REF!</v>
      </c>
      <c r="AQ93" s="69" t="e">
        <f>+MIR_2018!#REF!</f>
        <v>#REF!</v>
      </c>
      <c r="AR93" s="70" t="e">
        <f>+MIR_2018!#REF!</f>
        <v>#REF!</v>
      </c>
      <c r="AS93" s="69" t="e">
        <f>+MIR_2018!#REF!</f>
        <v>#REF!</v>
      </c>
      <c r="AT93" s="69" t="e">
        <f ca="1">+IF(AV93="No aplica","0",IF(MIR_2018!#REF!="Sin avance","Sin avance",IF(MIR_2018!#REF!&lt;&gt;"Sin avance",_xlfn.FORMULATEXT(MIR_2018!#REF!),"0")))</f>
        <v>#REF!</v>
      </c>
      <c r="AU93" s="69" t="e">
        <f>+MIR_2018!#REF!</f>
        <v>#REF!</v>
      </c>
      <c r="AV93" s="69" t="e">
        <f>+MIR_2018!#REF!</f>
        <v>#REF!</v>
      </c>
      <c r="AW93" s="69" t="e">
        <f>+MIR_2018!#REF!</f>
        <v>#REF!</v>
      </c>
      <c r="AX93" s="70" t="e">
        <f>+MIR_2018!#REF!</f>
        <v>#REF!</v>
      </c>
      <c r="AY93" s="69" t="e">
        <f>+MIR_2018!#REF!</f>
        <v>#REF!</v>
      </c>
      <c r="AZ93" s="72" t="e">
        <f ca="1">+IF(BB93="No aplica","-",IF(MIR_2018!#REF!="Sin avance","Sin avance",IF(MIR_2018!#REF!&lt;&gt;"Sin avance",_xlfn.FORMULATEXT(MIR_2018!#REF!),"-")))</f>
        <v>#REF!</v>
      </c>
      <c r="BA93" s="69" t="e">
        <f>+MIR_2018!#REF!</f>
        <v>#REF!</v>
      </c>
      <c r="BB93" s="69" t="e">
        <f>+MIR_2018!#REF!</f>
        <v>#REF!</v>
      </c>
      <c r="BC93" s="69" t="e">
        <f>+MIR_2018!#REF!</f>
        <v>#REF!</v>
      </c>
      <c r="BD93" s="70" t="e">
        <f>+MIR_2018!#REF!</f>
        <v>#REF!</v>
      </c>
    </row>
    <row r="94" spans="1:56" s="69" customFormat="1" x14ac:dyDescent="0.25">
      <c r="A94" s="67">
        <f>+VLOOKUP($D94,Catálogos!$A$14:$E$40,5,0)</f>
        <v>2</v>
      </c>
      <c r="B94" s="68" t="str">
        <f>+VLOOKUP($D94,Catálogos!$A$14:$E$40,3,0)</f>
        <v>Promover el pleno ejercicio de los derechos de acceso a la información pública y de protección de datos personales, así como la transparencia y apertura de las instituciones públicas.</v>
      </c>
      <c r="C94" s="68" t="str">
        <f>+VLOOKUP(D94,Catálogos!$A$14:$F$40,6,0)</f>
        <v>Presidencia</v>
      </c>
      <c r="D94" s="69" t="str">
        <f>+MID(MIR_2018!$D$6,1,3)</f>
        <v>170</v>
      </c>
      <c r="E94" s="68" t="str">
        <f>+MID(MIR_2018!$D$6,7,150)</f>
        <v>Dirección General de Comunicación Social y Difusión</v>
      </c>
      <c r="F94" s="69" t="e">
        <f>+MIR_2018!#REF!</f>
        <v>#REF!</v>
      </c>
      <c r="G94" s="69" t="e">
        <f>MIR_2018!#REF!</f>
        <v>#REF!</v>
      </c>
      <c r="H94" s="70" t="e">
        <f>+MIR_2018!#REF!</f>
        <v>#REF!</v>
      </c>
      <c r="I94" s="70" t="e">
        <f>+MIR_2018!#REF!</f>
        <v>#REF!</v>
      </c>
      <c r="J94" s="70" t="e">
        <f>+MIR_2018!#REF!</f>
        <v>#REF!</v>
      </c>
      <c r="K94" s="70" t="e">
        <f>+MIR_2018!#REF!</f>
        <v>#REF!</v>
      </c>
      <c r="L94" s="70" t="e">
        <f>+MIR_2018!#REF!</f>
        <v>#REF!</v>
      </c>
      <c r="M94" s="70" t="e">
        <f>+MIR_2018!#REF!</f>
        <v>#REF!</v>
      </c>
      <c r="N94" s="70" t="e">
        <f>+MIR_2018!#REF!</f>
        <v>#REF!</v>
      </c>
      <c r="O94" s="70" t="e">
        <f>+MIR_2018!#REF!</f>
        <v>#REF!</v>
      </c>
      <c r="P94" s="70" t="e">
        <f>+MIR_2018!#REF!</f>
        <v>#REF!</v>
      </c>
      <c r="Q94" s="70" t="e">
        <f>+MIR_2018!#REF!</f>
        <v>#REF!</v>
      </c>
      <c r="R94" s="70" t="e">
        <f>+MIR_2018!#REF!</f>
        <v>#REF!</v>
      </c>
      <c r="S94" s="70" t="e">
        <f>+MIR_2018!#REF!</f>
        <v>#REF!</v>
      </c>
      <c r="T94" s="70" t="e">
        <f>+MIR_2018!#REF!</f>
        <v>#REF!</v>
      </c>
      <c r="U94" s="71" t="e">
        <f>+MIR_2018!#REF!</f>
        <v>#REF!</v>
      </c>
      <c r="V94" s="71" t="e">
        <f>+MIR_2018!#REF!</f>
        <v>#REF!</v>
      </c>
      <c r="W94" s="69" t="e">
        <f>+MIR_2018!#REF!</f>
        <v>#REF!</v>
      </c>
      <c r="X94" s="67" t="e">
        <f>+MIR_2018!#REF!</f>
        <v>#REF!</v>
      </c>
      <c r="Y94" s="70" t="e">
        <f>+MIR_2018!#REF!</f>
        <v>#REF!</v>
      </c>
      <c r="Z94" s="69" t="e">
        <f>+MIR_2018!#REF!</f>
        <v>#REF!</v>
      </c>
      <c r="AA94" s="69" t="e">
        <f>+MIR_2018!#REF!</f>
        <v>#REF!</v>
      </c>
      <c r="AB94" s="69" t="e">
        <f ca="1">+IF(AD94="No aplica","-",IF(MIR_2018!#REF!="Sin avance","Sin avance",IF(MIR_2018!#REF!&lt;&gt;"Sin avance",_xlfn.FORMULATEXT(MIR_2018!#REF!),"0")))</f>
        <v>#REF!</v>
      </c>
      <c r="AC94" s="69" t="e">
        <f>+MIR_2018!#REF!</f>
        <v>#REF!</v>
      </c>
      <c r="AD94" s="69" t="e">
        <f>+MIR_2018!#REF!</f>
        <v>#REF!</v>
      </c>
      <c r="AE94" s="69" t="e">
        <f>+MIR_2018!#REF!</f>
        <v>#REF!</v>
      </c>
      <c r="AF94" s="70" t="e">
        <f>+MIR_2018!#REF!</f>
        <v>#REF!</v>
      </c>
      <c r="AG94" s="69" t="e">
        <f>+MIR_2018!#REF!</f>
        <v>#REF!</v>
      </c>
      <c r="AH94" s="69" t="e">
        <f ca="1">+IF(AJ94="No aplica","-",IF(MIR_2018!#REF!="Sin avance","Sin avance",IF(MIR_2018!#REF!&lt;&gt;"Sin avance",_xlfn.FORMULATEXT(MIR_2018!#REF!),"0")))</f>
        <v>#REF!</v>
      </c>
      <c r="AI94" s="69" t="e">
        <f>+MIR_2018!#REF!</f>
        <v>#REF!</v>
      </c>
      <c r="AJ94" s="69" t="e">
        <f>+MIR_2018!#REF!</f>
        <v>#REF!</v>
      </c>
      <c r="AK94" s="69" t="e">
        <f>+MIR_2018!#REF!</f>
        <v>#REF!</v>
      </c>
      <c r="AL94" s="70" t="e">
        <f>+MIR_2018!#REF!</f>
        <v>#REF!</v>
      </c>
      <c r="AM94" s="69" t="e">
        <f>+MIR_2018!#REF!</f>
        <v>#REF!</v>
      </c>
      <c r="AN94" s="69" t="e">
        <f ca="1">+IF(AP94="No aplica","0",IF(MIR_2018!#REF!="Sin avance","Sin avance",IF(MIR_2018!#REF!&lt;&gt;"Sin avance",_xlfn.FORMULATEXT(MIR_2018!#REF!),"0")))</f>
        <v>#REF!</v>
      </c>
      <c r="AO94" s="69" t="e">
        <f>+MIR_2018!#REF!</f>
        <v>#REF!</v>
      </c>
      <c r="AP94" s="69" t="e">
        <f>+MIR_2018!#REF!</f>
        <v>#REF!</v>
      </c>
      <c r="AQ94" s="69" t="e">
        <f>+MIR_2018!#REF!</f>
        <v>#REF!</v>
      </c>
      <c r="AR94" s="70" t="e">
        <f>+MIR_2018!#REF!</f>
        <v>#REF!</v>
      </c>
      <c r="AS94" s="69" t="e">
        <f>+MIR_2018!#REF!</f>
        <v>#REF!</v>
      </c>
      <c r="AT94" s="69" t="e">
        <f ca="1">+IF(AV94="No aplica","0",IF(MIR_2018!#REF!="Sin avance","Sin avance",IF(MIR_2018!#REF!&lt;&gt;"Sin avance",_xlfn.FORMULATEXT(MIR_2018!#REF!),"0")))</f>
        <v>#REF!</v>
      </c>
      <c r="AU94" s="69" t="e">
        <f>+MIR_2018!#REF!</f>
        <v>#REF!</v>
      </c>
      <c r="AV94" s="69" t="e">
        <f>+MIR_2018!#REF!</f>
        <v>#REF!</v>
      </c>
      <c r="AW94" s="69" t="e">
        <f>+MIR_2018!#REF!</f>
        <v>#REF!</v>
      </c>
      <c r="AX94" s="70" t="e">
        <f>+MIR_2018!#REF!</f>
        <v>#REF!</v>
      </c>
      <c r="AY94" s="69" t="e">
        <f>+MIR_2018!#REF!</f>
        <v>#REF!</v>
      </c>
      <c r="AZ94" s="72" t="e">
        <f ca="1">+IF(BB94="No aplica","-",IF(MIR_2018!#REF!="Sin avance","Sin avance",IF(MIR_2018!#REF!&lt;&gt;"Sin avance",_xlfn.FORMULATEXT(MIR_2018!#REF!),"-")))</f>
        <v>#REF!</v>
      </c>
      <c r="BA94" s="69" t="e">
        <f>+MIR_2018!#REF!</f>
        <v>#REF!</v>
      </c>
      <c r="BB94" s="69" t="e">
        <f>+MIR_2018!#REF!</f>
        <v>#REF!</v>
      </c>
      <c r="BC94" s="69" t="e">
        <f>+MIR_2018!#REF!</f>
        <v>#REF!</v>
      </c>
      <c r="BD94" s="70" t="e">
        <f>+MIR_2018!#REF!</f>
        <v>#REF!</v>
      </c>
    </row>
    <row r="95" spans="1:56" s="69" customFormat="1" x14ac:dyDescent="0.25">
      <c r="A95" s="67">
        <f>+VLOOKUP($D95,Catálogos!$A$14:$E$40,5,0)</f>
        <v>2</v>
      </c>
      <c r="B95" s="68" t="str">
        <f>+VLOOKUP($D95,Catálogos!$A$14:$E$40,3,0)</f>
        <v>Promover el pleno ejercicio de los derechos de acceso a la información pública y de protección de datos personales, así como la transparencia y apertura de las instituciones públicas.</v>
      </c>
      <c r="C95" s="68" t="str">
        <f>+VLOOKUP(D95,Catálogos!$A$14:$F$40,6,0)</f>
        <v>Presidencia</v>
      </c>
      <c r="D95" s="69" t="str">
        <f>+MID(MIR_2018!$D$6,1,3)</f>
        <v>170</v>
      </c>
      <c r="E95" s="68" t="str">
        <f>+MID(MIR_2018!$D$6,7,150)</f>
        <v>Dirección General de Comunicación Social y Difusión</v>
      </c>
      <c r="F95" s="69" t="e">
        <f>+MIR_2018!#REF!</f>
        <v>#REF!</v>
      </c>
      <c r="G95" s="69" t="e">
        <f>MIR_2018!#REF!</f>
        <v>#REF!</v>
      </c>
      <c r="H95" s="70" t="e">
        <f>+MIR_2018!#REF!</f>
        <v>#REF!</v>
      </c>
      <c r="I95" s="70" t="e">
        <f>+MIR_2018!#REF!</f>
        <v>#REF!</v>
      </c>
      <c r="J95" s="70" t="e">
        <f>+MIR_2018!#REF!</f>
        <v>#REF!</v>
      </c>
      <c r="K95" s="70" t="e">
        <f>+MIR_2018!#REF!</f>
        <v>#REF!</v>
      </c>
      <c r="L95" s="70" t="e">
        <f>+MIR_2018!#REF!</f>
        <v>#REF!</v>
      </c>
      <c r="M95" s="70" t="e">
        <f>+MIR_2018!#REF!</f>
        <v>#REF!</v>
      </c>
      <c r="N95" s="70" t="e">
        <f>+MIR_2018!#REF!</f>
        <v>#REF!</v>
      </c>
      <c r="O95" s="70" t="e">
        <f>+MIR_2018!#REF!</f>
        <v>#REF!</v>
      </c>
      <c r="P95" s="70" t="e">
        <f>+MIR_2018!#REF!</f>
        <v>#REF!</v>
      </c>
      <c r="Q95" s="70" t="e">
        <f>+MIR_2018!#REF!</f>
        <v>#REF!</v>
      </c>
      <c r="R95" s="70" t="e">
        <f>+MIR_2018!#REF!</f>
        <v>#REF!</v>
      </c>
      <c r="S95" s="70" t="e">
        <f>+MIR_2018!#REF!</f>
        <v>#REF!</v>
      </c>
      <c r="T95" s="70" t="e">
        <f>+MIR_2018!#REF!</f>
        <v>#REF!</v>
      </c>
      <c r="U95" s="71" t="e">
        <f>+MIR_2018!#REF!</f>
        <v>#REF!</v>
      </c>
      <c r="V95" s="71" t="e">
        <f>+MIR_2018!#REF!</f>
        <v>#REF!</v>
      </c>
      <c r="W95" s="69" t="e">
        <f>+MIR_2018!#REF!</f>
        <v>#REF!</v>
      </c>
      <c r="X95" s="67" t="e">
        <f>+MIR_2018!#REF!</f>
        <v>#REF!</v>
      </c>
      <c r="Y95" s="70" t="e">
        <f>+MIR_2018!#REF!</f>
        <v>#REF!</v>
      </c>
      <c r="Z95" s="69" t="e">
        <f>+MIR_2018!#REF!</f>
        <v>#REF!</v>
      </c>
      <c r="AA95" s="69" t="e">
        <f>+MIR_2018!#REF!</f>
        <v>#REF!</v>
      </c>
      <c r="AB95" s="69" t="e">
        <f ca="1">+IF(AD95="No aplica","-",IF(MIR_2018!#REF!="Sin avance","Sin avance",IF(MIR_2018!#REF!&lt;&gt;"Sin avance",_xlfn.FORMULATEXT(MIR_2018!#REF!),"0")))</f>
        <v>#REF!</v>
      </c>
      <c r="AC95" s="69" t="e">
        <f>+MIR_2018!#REF!</f>
        <v>#REF!</v>
      </c>
      <c r="AD95" s="69" t="e">
        <f>+MIR_2018!#REF!</f>
        <v>#REF!</v>
      </c>
      <c r="AE95" s="69" t="e">
        <f>+MIR_2018!#REF!</f>
        <v>#REF!</v>
      </c>
      <c r="AF95" s="70" t="e">
        <f>+MIR_2018!#REF!</f>
        <v>#REF!</v>
      </c>
      <c r="AG95" s="69" t="e">
        <f>+MIR_2018!#REF!</f>
        <v>#REF!</v>
      </c>
      <c r="AH95" s="69" t="e">
        <f ca="1">+IF(AJ95="No aplica","-",IF(MIR_2018!#REF!="Sin avance","Sin avance",IF(MIR_2018!#REF!&lt;&gt;"Sin avance",_xlfn.FORMULATEXT(MIR_2018!#REF!),"0")))</f>
        <v>#REF!</v>
      </c>
      <c r="AI95" s="69" t="e">
        <f>+MIR_2018!#REF!</f>
        <v>#REF!</v>
      </c>
      <c r="AJ95" s="69" t="e">
        <f>+MIR_2018!#REF!</f>
        <v>#REF!</v>
      </c>
      <c r="AK95" s="69" t="e">
        <f>+MIR_2018!#REF!</f>
        <v>#REF!</v>
      </c>
      <c r="AL95" s="70" t="e">
        <f>+MIR_2018!#REF!</f>
        <v>#REF!</v>
      </c>
      <c r="AM95" s="69" t="e">
        <f>+MIR_2018!#REF!</f>
        <v>#REF!</v>
      </c>
      <c r="AN95" s="69" t="e">
        <f ca="1">+IF(AP95="No aplica","0",IF(MIR_2018!#REF!="Sin avance","Sin avance",IF(MIR_2018!#REF!&lt;&gt;"Sin avance",_xlfn.FORMULATEXT(MIR_2018!#REF!),"0")))</f>
        <v>#REF!</v>
      </c>
      <c r="AO95" s="69" t="e">
        <f>+MIR_2018!#REF!</f>
        <v>#REF!</v>
      </c>
      <c r="AP95" s="69" t="e">
        <f>+MIR_2018!#REF!</f>
        <v>#REF!</v>
      </c>
      <c r="AQ95" s="69" t="e">
        <f>+MIR_2018!#REF!</f>
        <v>#REF!</v>
      </c>
      <c r="AR95" s="70" t="e">
        <f>+MIR_2018!#REF!</f>
        <v>#REF!</v>
      </c>
      <c r="AS95" s="69" t="e">
        <f>+MIR_2018!#REF!</f>
        <v>#REF!</v>
      </c>
      <c r="AT95" s="69" t="e">
        <f ca="1">+IF(AV95="No aplica","0",IF(MIR_2018!#REF!="Sin avance","Sin avance",IF(MIR_2018!#REF!&lt;&gt;"Sin avance",_xlfn.FORMULATEXT(MIR_2018!#REF!),"0")))</f>
        <v>#REF!</v>
      </c>
      <c r="AU95" s="69" t="e">
        <f>+MIR_2018!#REF!</f>
        <v>#REF!</v>
      </c>
      <c r="AV95" s="69" t="e">
        <f>+MIR_2018!#REF!</f>
        <v>#REF!</v>
      </c>
      <c r="AW95" s="69" t="e">
        <f>+MIR_2018!#REF!</f>
        <v>#REF!</v>
      </c>
      <c r="AX95" s="70" t="e">
        <f>+MIR_2018!#REF!</f>
        <v>#REF!</v>
      </c>
      <c r="AY95" s="69" t="e">
        <f>+MIR_2018!#REF!</f>
        <v>#REF!</v>
      </c>
      <c r="AZ95" s="72" t="e">
        <f ca="1">+IF(BB95="No aplica","-",IF(MIR_2018!#REF!="Sin avance","Sin avance",IF(MIR_2018!#REF!&lt;&gt;"Sin avance",_xlfn.FORMULATEXT(MIR_2018!#REF!),"-")))</f>
        <v>#REF!</v>
      </c>
      <c r="BA95" s="69" t="e">
        <f>+MIR_2018!#REF!</f>
        <v>#REF!</v>
      </c>
      <c r="BB95" s="69" t="e">
        <f>+MIR_2018!#REF!</f>
        <v>#REF!</v>
      </c>
      <c r="BC95" s="69" t="e">
        <f>+MIR_2018!#REF!</f>
        <v>#REF!</v>
      </c>
      <c r="BD95" s="70" t="e">
        <f>+MIR_2018!#REF!</f>
        <v>#REF!</v>
      </c>
    </row>
    <row r="96" spans="1:56" s="69" customFormat="1" x14ac:dyDescent="0.25">
      <c r="A96" s="67">
        <f>+VLOOKUP($D96,Catálogos!$A$14:$E$40,5,0)</f>
        <v>2</v>
      </c>
      <c r="B96" s="68" t="str">
        <f>+VLOOKUP($D96,Catálogos!$A$14:$E$40,3,0)</f>
        <v>Promover el pleno ejercicio de los derechos de acceso a la información pública y de protección de datos personales, así como la transparencia y apertura de las instituciones públicas.</v>
      </c>
      <c r="C96" s="68" t="str">
        <f>+VLOOKUP(D96,Catálogos!$A$14:$F$40,6,0)</f>
        <v>Presidencia</v>
      </c>
      <c r="D96" s="69" t="str">
        <f>+MID(MIR_2018!$D$6,1,3)</f>
        <v>170</v>
      </c>
      <c r="E96" s="68" t="str">
        <f>+MID(MIR_2018!$D$6,7,150)</f>
        <v>Dirección General de Comunicación Social y Difusión</v>
      </c>
      <c r="F96" s="69" t="e">
        <f>+MIR_2018!#REF!</f>
        <v>#REF!</v>
      </c>
      <c r="G96" s="69" t="e">
        <f>MIR_2018!#REF!</f>
        <v>#REF!</v>
      </c>
      <c r="H96" s="70" t="e">
        <f>+MIR_2018!#REF!</f>
        <v>#REF!</v>
      </c>
      <c r="I96" s="70" t="e">
        <f>+MIR_2018!#REF!</f>
        <v>#REF!</v>
      </c>
      <c r="J96" s="70" t="e">
        <f>+MIR_2018!#REF!</f>
        <v>#REF!</v>
      </c>
      <c r="K96" s="70" t="e">
        <f>+MIR_2018!#REF!</f>
        <v>#REF!</v>
      </c>
      <c r="L96" s="70" t="e">
        <f>+MIR_2018!#REF!</f>
        <v>#REF!</v>
      </c>
      <c r="M96" s="70" t="e">
        <f>+MIR_2018!#REF!</f>
        <v>#REF!</v>
      </c>
      <c r="N96" s="70" t="e">
        <f>+MIR_2018!#REF!</f>
        <v>#REF!</v>
      </c>
      <c r="O96" s="70" t="e">
        <f>+MIR_2018!#REF!</f>
        <v>#REF!</v>
      </c>
      <c r="P96" s="70" t="e">
        <f>+MIR_2018!#REF!</f>
        <v>#REF!</v>
      </c>
      <c r="Q96" s="70" t="e">
        <f>+MIR_2018!#REF!</f>
        <v>#REF!</v>
      </c>
      <c r="R96" s="70" t="e">
        <f>+MIR_2018!#REF!</f>
        <v>#REF!</v>
      </c>
      <c r="S96" s="70" t="e">
        <f>+MIR_2018!#REF!</f>
        <v>#REF!</v>
      </c>
      <c r="T96" s="70" t="e">
        <f>+MIR_2018!#REF!</f>
        <v>#REF!</v>
      </c>
      <c r="U96" s="71" t="e">
        <f>+MIR_2018!#REF!</f>
        <v>#REF!</v>
      </c>
      <c r="V96" s="71" t="e">
        <f>+MIR_2018!#REF!</f>
        <v>#REF!</v>
      </c>
      <c r="W96" s="69" t="e">
        <f>+MIR_2018!#REF!</f>
        <v>#REF!</v>
      </c>
      <c r="X96" s="67" t="e">
        <f>+MIR_2018!#REF!</f>
        <v>#REF!</v>
      </c>
      <c r="Y96" s="70" t="e">
        <f>+MIR_2018!#REF!</f>
        <v>#REF!</v>
      </c>
      <c r="Z96" s="69" t="e">
        <f>+MIR_2018!#REF!</f>
        <v>#REF!</v>
      </c>
      <c r="AA96" s="69" t="e">
        <f>+MIR_2018!#REF!</f>
        <v>#REF!</v>
      </c>
      <c r="AB96" s="69" t="e">
        <f ca="1">+IF(AD96="No aplica","-",IF(MIR_2018!#REF!="Sin avance","Sin avance",IF(MIR_2018!#REF!&lt;&gt;"Sin avance",_xlfn.FORMULATEXT(MIR_2018!#REF!),"0")))</f>
        <v>#REF!</v>
      </c>
      <c r="AC96" s="69" t="e">
        <f>+MIR_2018!#REF!</f>
        <v>#REF!</v>
      </c>
      <c r="AD96" s="69" t="e">
        <f>+MIR_2018!#REF!</f>
        <v>#REF!</v>
      </c>
      <c r="AE96" s="69" t="e">
        <f>+MIR_2018!#REF!</f>
        <v>#REF!</v>
      </c>
      <c r="AF96" s="70" t="e">
        <f>+MIR_2018!#REF!</f>
        <v>#REF!</v>
      </c>
      <c r="AG96" s="69" t="e">
        <f>+MIR_2018!#REF!</f>
        <v>#REF!</v>
      </c>
      <c r="AH96" s="69" t="e">
        <f ca="1">+IF(AJ96="No aplica","-",IF(MIR_2018!#REF!="Sin avance","Sin avance",IF(MIR_2018!#REF!&lt;&gt;"Sin avance",_xlfn.FORMULATEXT(MIR_2018!#REF!),"0")))</f>
        <v>#REF!</v>
      </c>
      <c r="AI96" s="69" t="e">
        <f>+MIR_2018!#REF!</f>
        <v>#REF!</v>
      </c>
      <c r="AJ96" s="69" t="e">
        <f>+MIR_2018!#REF!</f>
        <v>#REF!</v>
      </c>
      <c r="AK96" s="69" t="e">
        <f>+MIR_2018!#REF!</f>
        <v>#REF!</v>
      </c>
      <c r="AL96" s="70" t="e">
        <f>+MIR_2018!#REF!</f>
        <v>#REF!</v>
      </c>
      <c r="AM96" s="69" t="e">
        <f>+MIR_2018!#REF!</f>
        <v>#REF!</v>
      </c>
      <c r="AN96" s="69" t="e">
        <f ca="1">+IF(AP96="No aplica","0",IF(MIR_2018!#REF!="Sin avance","Sin avance",IF(MIR_2018!#REF!&lt;&gt;"Sin avance",_xlfn.FORMULATEXT(MIR_2018!#REF!),"0")))</f>
        <v>#REF!</v>
      </c>
      <c r="AO96" s="69" t="e">
        <f>+MIR_2018!#REF!</f>
        <v>#REF!</v>
      </c>
      <c r="AP96" s="69" t="e">
        <f>+MIR_2018!#REF!</f>
        <v>#REF!</v>
      </c>
      <c r="AQ96" s="69" t="e">
        <f>+MIR_2018!#REF!</f>
        <v>#REF!</v>
      </c>
      <c r="AR96" s="70" t="e">
        <f>+MIR_2018!#REF!</f>
        <v>#REF!</v>
      </c>
      <c r="AS96" s="69" t="e">
        <f>+MIR_2018!#REF!</f>
        <v>#REF!</v>
      </c>
      <c r="AT96" s="69" t="e">
        <f ca="1">+IF(AV96="No aplica","0",IF(MIR_2018!#REF!="Sin avance","Sin avance",IF(MIR_2018!#REF!&lt;&gt;"Sin avance",_xlfn.FORMULATEXT(MIR_2018!#REF!),"0")))</f>
        <v>#REF!</v>
      </c>
      <c r="AU96" s="69" t="e">
        <f>+MIR_2018!#REF!</f>
        <v>#REF!</v>
      </c>
      <c r="AV96" s="69" t="e">
        <f>+MIR_2018!#REF!</f>
        <v>#REF!</v>
      </c>
      <c r="AW96" s="69" t="e">
        <f>+MIR_2018!#REF!</f>
        <v>#REF!</v>
      </c>
      <c r="AX96" s="70" t="e">
        <f>+MIR_2018!#REF!</f>
        <v>#REF!</v>
      </c>
      <c r="AY96" s="69" t="e">
        <f>+MIR_2018!#REF!</f>
        <v>#REF!</v>
      </c>
      <c r="AZ96" s="72" t="e">
        <f ca="1">+IF(BB96="No aplica","-",IF(MIR_2018!#REF!="Sin avance","Sin avance",IF(MIR_2018!#REF!&lt;&gt;"Sin avance",_xlfn.FORMULATEXT(MIR_2018!#REF!),"-")))</f>
        <v>#REF!</v>
      </c>
      <c r="BA96" s="69" t="e">
        <f>+MIR_2018!#REF!</f>
        <v>#REF!</v>
      </c>
      <c r="BB96" s="69" t="e">
        <f>+MIR_2018!#REF!</f>
        <v>#REF!</v>
      </c>
      <c r="BC96" s="69" t="e">
        <f>+MIR_2018!#REF!</f>
        <v>#REF!</v>
      </c>
      <c r="BD96" s="70" t="e">
        <f>+MIR_2018!#REF!</f>
        <v>#REF!</v>
      </c>
    </row>
    <row r="97" spans="1:56" s="69" customFormat="1" x14ac:dyDescent="0.25">
      <c r="A97" s="67">
        <f>+VLOOKUP($D97,Catálogos!$A$14:$E$40,5,0)</f>
        <v>2</v>
      </c>
      <c r="B97" s="68" t="str">
        <f>+VLOOKUP($D97,Catálogos!$A$14:$E$40,3,0)</f>
        <v>Promover el pleno ejercicio de los derechos de acceso a la información pública y de protección de datos personales, así como la transparencia y apertura de las instituciones públicas.</v>
      </c>
      <c r="C97" s="68" t="str">
        <f>+VLOOKUP(D97,Catálogos!$A$14:$F$40,6,0)</f>
        <v>Presidencia</v>
      </c>
      <c r="D97" s="69" t="str">
        <f>+MID(MIR_2018!$D$6,1,3)</f>
        <v>170</v>
      </c>
      <c r="E97" s="68" t="str">
        <f>+MID(MIR_2018!$D$6,7,150)</f>
        <v>Dirección General de Comunicación Social y Difusión</v>
      </c>
      <c r="F97" s="69" t="e">
        <f>+MIR_2018!#REF!</f>
        <v>#REF!</v>
      </c>
      <c r="G97" s="69" t="e">
        <f>MIR_2018!#REF!</f>
        <v>#REF!</v>
      </c>
      <c r="H97" s="70" t="e">
        <f>+MIR_2018!#REF!</f>
        <v>#REF!</v>
      </c>
      <c r="I97" s="70" t="e">
        <f>+MIR_2018!#REF!</f>
        <v>#REF!</v>
      </c>
      <c r="J97" s="70" t="e">
        <f>+MIR_2018!#REF!</f>
        <v>#REF!</v>
      </c>
      <c r="K97" s="70" t="e">
        <f>+MIR_2018!#REF!</f>
        <v>#REF!</v>
      </c>
      <c r="L97" s="70" t="e">
        <f>+MIR_2018!#REF!</f>
        <v>#REF!</v>
      </c>
      <c r="M97" s="70" t="e">
        <f>+MIR_2018!#REF!</f>
        <v>#REF!</v>
      </c>
      <c r="N97" s="70" t="e">
        <f>+MIR_2018!#REF!</f>
        <v>#REF!</v>
      </c>
      <c r="O97" s="70" t="e">
        <f>+MIR_2018!#REF!</f>
        <v>#REF!</v>
      </c>
      <c r="P97" s="70" t="e">
        <f>+MIR_2018!#REF!</f>
        <v>#REF!</v>
      </c>
      <c r="Q97" s="70" t="e">
        <f>+MIR_2018!#REF!</f>
        <v>#REF!</v>
      </c>
      <c r="R97" s="70" t="e">
        <f>+MIR_2018!#REF!</f>
        <v>#REF!</v>
      </c>
      <c r="S97" s="70" t="e">
        <f>+MIR_2018!#REF!</f>
        <v>#REF!</v>
      </c>
      <c r="T97" s="70" t="e">
        <f>+MIR_2018!#REF!</f>
        <v>#REF!</v>
      </c>
      <c r="U97" s="71" t="e">
        <f>+MIR_2018!#REF!</f>
        <v>#REF!</v>
      </c>
      <c r="V97" s="71" t="e">
        <f>+MIR_2018!#REF!</f>
        <v>#REF!</v>
      </c>
      <c r="W97" s="69" t="e">
        <f>+MIR_2018!#REF!</f>
        <v>#REF!</v>
      </c>
      <c r="X97" s="67" t="e">
        <f>+MIR_2018!#REF!</f>
        <v>#REF!</v>
      </c>
      <c r="Y97" s="70" t="e">
        <f>+MIR_2018!#REF!</f>
        <v>#REF!</v>
      </c>
      <c r="Z97" s="69" t="e">
        <f>+MIR_2018!#REF!</f>
        <v>#REF!</v>
      </c>
      <c r="AA97" s="69" t="e">
        <f>+MIR_2018!#REF!</f>
        <v>#REF!</v>
      </c>
      <c r="AB97" s="69" t="e">
        <f ca="1">+IF(AD97="No aplica","-",IF(MIR_2018!#REF!="Sin avance","Sin avance",IF(MIR_2018!#REF!&lt;&gt;"Sin avance",_xlfn.FORMULATEXT(MIR_2018!#REF!),"0")))</f>
        <v>#REF!</v>
      </c>
      <c r="AC97" s="69" t="e">
        <f>+MIR_2018!#REF!</f>
        <v>#REF!</v>
      </c>
      <c r="AD97" s="69" t="e">
        <f>+MIR_2018!#REF!</f>
        <v>#REF!</v>
      </c>
      <c r="AE97" s="69" t="e">
        <f>+MIR_2018!#REF!</f>
        <v>#REF!</v>
      </c>
      <c r="AF97" s="70" t="e">
        <f>+MIR_2018!#REF!</f>
        <v>#REF!</v>
      </c>
      <c r="AG97" s="69" t="e">
        <f>+MIR_2018!#REF!</f>
        <v>#REF!</v>
      </c>
      <c r="AH97" s="69" t="e">
        <f ca="1">+IF(AJ97="No aplica","-",IF(MIR_2018!#REF!="Sin avance","Sin avance",IF(MIR_2018!#REF!&lt;&gt;"Sin avance",_xlfn.FORMULATEXT(MIR_2018!#REF!),"0")))</f>
        <v>#REF!</v>
      </c>
      <c r="AI97" s="69" t="e">
        <f>+MIR_2018!#REF!</f>
        <v>#REF!</v>
      </c>
      <c r="AJ97" s="69" t="e">
        <f>+MIR_2018!#REF!</f>
        <v>#REF!</v>
      </c>
      <c r="AK97" s="69" t="e">
        <f>+MIR_2018!#REF!</f>
        <v>#REF!</v>
      </c>
      <c r="AL97" s="70" t="e">
        <f>+MIR_2018!#REF!</f>
        <v>#REF!</v>
      </c>
      <c r="AM97" s="69" t="e">
        <f>+MIR_2018!#REF!</f>
        <v>#REF!</v>
      </c>
      <c r="AN97" s="69" t="e">
        <f ca="1">+IF(AP97="No aplica","0",IF(MIR_2018!#REF!="Sin avance","Sin avance",IF(MIR_2018!#REF!&lt;&gt;"Sin avance",_xlfn.FORMULATEXT(MIR_2018!#REF!),"0")))</f>
        <v>#REF!</v>
      </c>
      <c r="AO97" s="69" t="e">
        <f>+MIR_2018!#REF!</f>
        <v>#REF!</v>
      </c>
      <c r="AP97" s="69" t="e">
        <f>+MIR_2018!#REF!</f>
        <v>#REF!</v>
      </c>
      <c r="AQ97" s="69" t="e">
        <f>+MIR_2018!#REF!</f>
        <v>#REF!</v>
      </c>
      <c r="AR97" s="70" t="e">
        <f>+MIR_2018!#REF!</f>
        <v>#REF!</v>
      </c>
      <c r="AS97" s="69" t="e">
        <f>+MIR_2018!#REF!</f>
        <v>#REF!</v>
      </c>
      <c r="AT97" s="69" t="e">
        <f ca="1">+IF(AV97="No aplica","0",IF(MIR_2018!#REF!="Sin avance","Sin avance",IF(MIR_2018!#REF!&lt;&gt;"Sin avance",_xlfn.FORMULATEXT(MIR_2018!#REF!),"0")))</f>
        <v>#REF!</v>
      </c>
      <c r="AU97" s="69" t="e">
        <f>+MIR_2018!#REF!</f>
        <v>#REF!</v>
      </c>
      <c r="AV97" s="69" t="e">
        <f>+MIR_2018!#REF!</f>
        <v>#REF!</v>
      </c>
      <c r="AW97" s="69" t="e">
        <f>+MIR_2018!#REF!</f>
        <v>#REF!</v>
      </c>
      <c r="AX97" s="70" t="e">
        <f>+MIR_2018!#REF!</f>
        <v>#REF!</v>
      </c>
      <c r="AY97" s="69" t="e">
        <f>+MIR_2018!#REF!</f>
        <v>#REF!</v>
      </c>
      <c r="AZ97" s="72" t="e">
        <f ca="1">+IF(BB97="No aplica","-",IF(MIR_2018!#REF!="Sin avance","Sin avance",IF(MIR_2018!#REF!&lt;&gt;"Sin avance",_xlfn.FORMULATEXT(MIR_2018!#REF!),"-")))</f>
        <v>#REF!</v>
      </c>
      <c r="BA97" s="69" t="e">
        <f>+MIR_2018!#REF!</f>
        <v>#REF!</v>
      </c>
      <c r="BB97" s="69" t="e">
        <f>+MIR_2018!#REF!</f>
        <v>#REF!</v>
      </c>
      <c r="BC97" s="69" t="e">
        <f>+MIR_2018!#REF!</f>
        <v>#REF!</v>
      </c>
      <c r="BD97" s="70" t="e">
        <f>+MIR_2018!#REF!</f>
        <v>#REF!</v>
      </c>
    </row>
    <row r="98" spans="1:56" s="69" customFormat="1" x14ac:dyDescent="0.25">
      <c r="A98" s="67">
        <f>+VLOOKUP($D98,Catálogos!$A$14:$E$40,5,0)</f>
        <v>2</v>
      </c>
      <c r="B98" s="68" t="str">
        <f>+VLOOKUP($D98,Catálogos!$A$14:$E$40,3,0)</f>
        <v>Promover el pleno ejercicio de los derechos de acceso a la información pública y de protección de datos personales, así como la transparencia y apertura de las instituciones públicas.</v>
      </c>
      <c r="C98" s="68" t="str">
        <f>+VLOOKUP(D98,Catálogos!$A$14:$F$40,6,0)</f>
        <v>Presidencia</v>
      </c>
      <c r="D98" s="69" t="str">
        <f>+MID(MIR_2018!$D$6,1,3)</f>
        <v>170</v>
      </c>
      <c r="E98" s="68" t="str">
        <f>+MID(MIR_2018!$D$6,7,150)</f>
        <v>Dirección General de Comunicación Social y Difusión</v>
      </c>
      <c r="F98" s="69" t="e">
        <f>+MIR_2018!#REF!</f>
        <v>#REF!</v>
      </c>
      <c r="G98" s="69" t="e">
        <f>MIR_2018!#REF!</f>
        <v>#REF!</v>
      </c>
      <c r="H98" s="70" t="e">
        <f>+MIR_2018!#REF!</f>
        <v>#REF!</v>
      </c>
      <c r="I98" s="70" t="e">
        <f>+MIR_2018!#REF!</f>
        <v>#REF!</v>
      </c>
      <c r="J98" s="70" t="e">
        <f>+MIR_2018!#REF!</f>
        <v>#REF!</v>
      </c>
      <c r="K98" s="70" t="e">
        <f>+MIR_2018!#REF!</f>
        <v>#REF!</v>
      </c>
      <c r="L98" s="70" t="e">
        <f>+MIR_2018!#REF!</f>
        <v>#REF!</v>
      </c>
      <c r="M98" s="70" t="e">
        <f>+MIR_2018!#REF!</f>
        <v>#REF!</v>
      </c>
      <c r="N98" s="70" t="e">
        <f>+MIR_2018!#REF!</f>
        <v>#REF!</v>
      </c>
      <c r="O98" s="70" t="e">
        <f>+MIR_2018!#REF!</f>
        <v>#REF!</v>
      </c>
      <c r="P98" s="70" t="e">
        <f>+MIR_2018!#REF!</f>
        <v>#REF!</v>
      </c>
      <c r="Q98" s="70" t="e">
        <f>+MIR_2018!#REF!</f>
        <v>#REF!</v>
      </c>
      <c r="R98" s="70" t="e">
        <f>+MIR_2018!#REF!</f>
        <v>#REF!</v>
      </c>
      <c r="S98" s="70" t="e">
        <f>+MIR_2018!#REF!</f>
        <v>#REF!</v>
      </c>
      <c r="T98" s="70" t="e">
        <f>+MIR_2018!#REF!</f>
        <v>#REF!</v>
      </c>
      <c r="U98" s="71" t="e">
        <f>+MIR_2018!#REF!</f>
        <v>#REF!</v>
      </c>
      <c r="V98" s="71" t="e">
        <f>+MIR_2018!#REF!</f>
        <v>#REF!</v>
      </c>
      <c r="W98" s="69" t="e">
        <f>+MIR_2018!#REF!</f>
        <v>#REF!</v>
      </c>
      <c r="X98" s="67" t="e">
        <f>+MIR_2018!#REF!</f>
        <v>#REF!</v>
      </c>
      <c r="Y98" s="70" t="e">
        <f>+MIR_2018!#REF!</f>
        <v>#REF!</v>
      </c>
      <c r="Z98" s="69" t="e">
        <f>+MIR_2018!#REF!</f>
        <v>#REF!</v>
      </c>
      <c r="AA98" s="69" t="e">
        <f>+MIR_2018!#REF!</f>
        <v>#REF!</v>
      </c>
      <c r="AB98" s="69" t="e">
        <f ca="1">+IF(AD98="No aplica","-",IF(MIR_2018!#REF!="Sin avance","Sin avance",IF(MIR_2018!#REF!&lt;&gt;"Sin avance",_xlfn.FORMULATEXT(MIR_2018!#REF!),"0")))</f>
        <v>#REF!</v>
      </c>
      <c r="AC98" s="69" t="e">
        <f>+MIR_2018!#REF!</f>
        <v>#REF!</v>
      </c>
      <c r="AD98" s="69" t="e">
        <f>+MIR_2018!#REF!</f>
        <v>#REF!</v>
      </c>
      <c r="AE98" s="69" t="e">
        <f>+MIR_2018!#REF!</f>
        <v>#REF!</v>
      </c>
      <c r="AF98" s="70" t="e">
        <f>+MIR_2018!#REF!</f>
        <v>#REF!</v>
      </c>
      <c r="AG98" s="69" t="e">
        <f>+MIR_2018!#REF!</f>
        <v>#REF!</v>
      </c>
      <c r="AH98" s="69" t="e">
        <f ca="1">+IF(AJ98="No aplica","-",IF(MIR_2018!#REF!="Sin avance","Sin avance",IF(MIR_2018!#REF!&lt;&gt;"Sin avance",_xlfn.FORMULATEXT(MIR_2018!#REF!),"0")))</f>
        <v>#REF!</v>
      </c>
      <c r="AI98" s="69" t="e">
        <f>+MIR_2018!#REF!</f>
        <v>#REF!</v>
      </c>
      <c r="AJ98" s="69" t="e">
        <f>+MIR_2018!#REF!</f>
        <v>#REF!</v>
      </c>
      <c r="AK98" s="69" t="e">
        <f>+MIR_2018!#REF!</f>
        <v>#REF!</v>
      </c>
      <c r="AL98" s="70" t="e">
        <f>+MIR_2018!#REF!</f>
        <v>#REF!</v>
      </c>
      <c r="AM98" s="69" t="e">
        <f>+MIR_2018!#REF!</f>
        <v>#REF!</v>
      </c>
      <c r="AN98" s="69" t="e">
        <f ca="1">+IF(AP98="No aplica","0",IF(MIR_2018!#REF!="Sin avance","Sin avance",IF(MIR_2018!#REF!&lt;&gt;"Sin avance",_xlfn.FORMULATEXT(MIR_2018!#REF!),"0")))</f>
        <v>#REF!</v>
      </c>
      <c r="AO98" s="69" t="e">
        <f>+MIR_2018!#REF!</f>
        <v>#REF!</v>
      </c>
      <c r="AP98" s="69" t="e">
        <f>+MIR_2018!#REF!</f>
        <v>#REF!</v>
      </c>
      <c r="AQ98" s="69" t="e">
        <f>+MIR_2018!#REF!</f>
        <v>#REF!</v>
      </c>
      <c r="AR98" s="70" t="e">
        <f>+MIR_2018!#REF!</f>
        <v>#REF!</v>
      </c>
      <c r="AS98" s="69" t="e">
        <f>+MIR_2018!#REF!</f>
        <v>#REF!</v>
      </c>
      <c r="AT98" s="69" t="e">
        <f ca="1">+IF(AV98="No aplica","0",IF(MIR_2018!#REF!="Sin avance","Sin avance",IF(MIR_2018!#REF!&lt;&gt;"Sin avance",_xlfn.FORMULATEXT(MIR_2018!#REF!),"0")))</f>
        <v>#REF!</v>
      </c>
      <c r="AU98" s="69" t="e">
        <f>+MIR_2018!#REF!</f>
        <v>#REF!</v>
      </c>
      <c r="AV98" s="69" t="e">
        <f>+MIR_2018!#REF!</f>
        <v>#REF!</v>
      </c>
      <c r="AW98" s="69" t="e">
        <f>+MIR_2018!#REF!</f>
        <v>#REF!</v>
      </c>
      <c r="AX98" s="70" t="e">
        <f>+MIR_2018!#REF!</f>
        <v>#REF!</v>
      </c>
      <c r="AY98" s="69" t="e">
        <f>+MIR_2018!#REF!</f>
        <v>#REF!</v>
      </c>
      <c r="AZ98" s="72" t="e">
        <f ca="1">+IF(BB98="No aplica","-",IF(MIR_2018!#REF!="Sin avance","Sin avance",IF(MIR_2018!#REF!&lt;&gt;"Sin avance",_xlfn.FORMULATEXT(MIR_2018!#REF!),"-")))</f>
        <v>#REF!</v>
      </c>
      <c r="BA98" s="69" t="e">
        <f>+MIR_2018!#REF!</f>
        <v>#REF!</v>
      </c>
      <c r="BB98" s="69" t="e">
        <f>+MIR_2018!#REF!</f>
        <v>#REF!</v>
      </c>
      <c r="BC98" s="69" t="e">
        <f>+MIR_2018!#REF!</f>
        <v>#REF!</v>
      </c>
      <c r="BD98" s="70" t="e">
        <f>+MIR_2018!#REF!</f>
        <v>#REF!</v>
      </c>
    </row>
    <row r="99" spans="1:56" s="69" customFormat="1" x14ac:dyDescent="0.25">
      <c r="A99" s="67">
        <f>+VLOOKUP($D99,Catálogos!$A$14:$E$40,5,0)</f>
        <v>2</v>
      </c>
      <c r="B99" s="68" t="str">
        <f>+VLOOKUP($D99,Catálogos!$A$14:$E$40,3,0)</f>
        <v>Promover el pleno ejercicio de los derechos de acceso a la información pública y de protección de datos personales, así como la transparencia y apertura de las instituciones públicas.</v>
      </c>
      <c r="C99" s="68" t="str">
        <f>+VLOOKUP(D99,Catálogos!$A$14:$F$40,6,0)</f>
        <v>Presidencia</v>
      </c>
      <c r="D99" s="69" t="str">
        <f>+MID(MIR_2018!$D$6,1,3)</f>
        <v>170</v>
      </c>
      <c r="E99" s="68" t="str">
        <f>+MID(MIR_2018!$D$6,7,150)</f>
        <v>Dirección General de Comunicación Social y Difusión</v>
      </c>
      <c r="F99" s="69" t="e">
        <f>+MIR_2018!#REF!</f>
        <v>#REF!</v>
      </c>
      <c r="G99" s="69" t="e">
        <f>MIR_2018!#REF!</f>
        <v>#REF!</v>
      </c>
      <c r="H99" s="70" t="e">
        <f>+MIR_2018!#REF!</f>
        <v>#REF!</v>
      </c>
      <c r="I99" s="70" t="e">
        <f>+MIR_2018!#REF!</f>
        <v>#REF!</v>
      </c>
      <c r="J99" s="70" t="e">
        <f>+MIR_2018!#REF!</f>
        <v>#REF!</v>
      </c>
      <c r="K99" s="70" t="e">
        <f>+MIR_2018!#REF!</f>
        <v>#REF!</v>
      </c>
      <c r="L99" s="70" t="e">
        <f>+MIR_2018!#REF!</f>
        <v>#REF!</v>
      </c>
      <c r="M99" s="70" t="e">
        <f>+MIR_2018!#REF!</f>
        <v>#REF!</v>
      </c>
      <c r="N99" s="70" t="e">
        <f>+MIR_2018!#REF!</f>
        <v>#REF!</v>
      </c>
      <c r="O99" s="70" t="e">
        <f>+MIR_2018!#REF!</f>
        <v>#REF!</v>
      </c>
      <c r="P99" s="70" t="e">
        <f>+MIR_2018!#REF!</f>
        <v>#REF!</v>
      </c>
      <c r="Q99" s="70" t="e">
        <f>+MIR_2018!#REF!</f>
        <v>#REF!</v>
      </c>
      <c r="R99" s="70" t="e">
        <f>+MIR_2018!#REF!</f>
        <v>#REF!</v>
      </c>
      <c r="S99" s="70" t="e">
        <f>+MIR_2018!#REF!</f>
        <v>#REF!</v>
      </c>
      <c r="T99" s="70" t="e">
        <f>+MIR_2018!#REF!</f>
        <v>#REF!</v>
      </c>
      <c r="U99" s="71" t="e">
        <f>+MIR_2018!#REF!</f>
        <v>#REF!</v>
      </c>
      <c r="V99" s="71" t="e">
        <f>+MIR_2018!#REF!</f>
        <v>#REF!</v>
      </c>
      <c r="W99" s="69" t="e">
        <f>+MIR_2018!#REF!</f>
        <v>#REF!</v>
      </c>
      <c r="X99" s="67" t="e">
        <f>+MIR_2018!#REF!</f>
        <v>#REF!</v>
      </c>
      <c r="Y99" s="70" t="e">
        <f>+MIR_2018!#REF!</f>
        <v>#REF!</v>
      </c>
      <c r="Z99" s="69" t="e">
        <f>+MIR_2018!#REF!</f>
        <v>#REF!</v>
      </c>
      <c r="AA99" s="69" t="e">
        <f>+MIR_2018!#REF!</f>
        <v>#REF!</v>
      </c>
      <c r="AB99" s="69" t="e">
        <f ca="1">+IF(AD99="No aplica","-",IF(MIR_2018!#REF!="Sin avance","Sin avance",IF(MIR_2018!#REF!&lt;&gt;"Sin avance",_xlfn.FORMULATEXT(MIR_2018!#REF!),"0")))</f>
        <v>#REF!</v>
      </c>
      <c r="AC99" s="69" t="e">
        <f>+MIR_2018!#REF!</f>
        <v>#REF!</v>
      </c>
      <c r="AD99" s="69" t="e">
        <f>+MIR_2018!#REF!</f>
        <v>#REF!</v>
      </c>
      <c r="AE99" s="69" t="e">
        <f>+MIR_2018!#REF!</f>
        <v>#REF!</v>
      </c>
      <c r="AF99" s="70" t="e">
        <f>+MIR_2018!#REF!</f>
        <v>#REF!</v>
      </c>
      <c r="AG99" s="69" t="e">
        <f>+MIR_2018!#REF!</f>
        <v>#REF!</v>
      </c>
      <c r="AH99" s="69" t="e">
        <f ca="1">+IF(AJ99="No aplica","-",IF(MIR_2018!#REF!="Sin avance","Sin avance",IF(MIR_2018!#REF!&lt;&gt;"Sin avance",_xlfn.FORMULATEXT(MIR_2018!#REF!),"0")))</f>
        <v>#REF!</v>
      </c>
      <c r="AI99" s="69" t="e">
        <f>+MIR_2018!#REF!</f>
        <v>#REF!</v>
      </c>
      <c r="AJ99" s="69" t="e">
        <f>+MIR_2018!#REF!</f>
        <v>#REF!</v>
      </c>
      <c r="AK99" s="69" t="e">
        <f>+MIR_2018!#REF!</f>
        <v>#REF!</v>
      </c>
      <c r="AL99" s="70" t="e">
        <f>+MIR_2018!#REF!</f>
        <v>#REF!</v>
      </c>
      <c r="AM99" s="69" t="e">
        <f>+MIR_2018!#REF!</f>
        <v>#REF!</v>
      </c>
      <c r="AN99" s="69" t="e">
        <f ca="1">+IF(AP99="No aplica","0",IF(MIR_2018!#REF!="Sin avance","Sin avance",IF(MIR_2018!#REF!&lt;&gt;"Sin avance",_xlfn.FORMULATEXT(MIR_2018!#REF!),"0")))</f>
        <v>#REF!</v>
      </c>
      <c r="AO99" s="69" t="e">
        <f>+MIR_2018!#REF!</f>
        <v>#REF!</v>
      </c>
      <c r="AP99" s="69" t="e">
        <f>+MIR_2018!#REF!</f>
        <v>#REF!</v>
      </c>
      <c r="AQ99" s="69" t="e">
        <f>+MIR_2018!#REF!</f>
        <v>#REF!</v>
      </c>
      <c r="AR99" s="70" t="e">
        <f>+MIR_2018!#REF!</f>
        <v>#REF!</v>
      </c>
      <c r="AS99" s="69" t="e">
        <f>+MIR_2018!#REF!</f>
        <v>#REF!</v>
      </c>
      <c r="AT99" s="69" t="e">
        <f ca="1">+IF(AV99="No aplica","0",IF(MIR_2018!#REF!="Sin avance","Sin avance",IF(MIR_2018!#REF!&lt;&gt;"Sin avance",_xlfn.FORMULATEXT(MIR_2018!#REF!),"0")))</f>
        <v>#REF!</v>
      </c>
      <c r="AU99" s="69" t="e">
        <f>+MIR_2018!#REF!</f>
        <v>#REF!</v>
      </c>
      <c r="AV99" s="69" t="e">
        <f>+MIR_2018!#REF!</f>
        <v>#REF!</v>
      </c>
      <c r="AW99" s="69" t="e">
        <f>+MIR_2018!#REF!</f>
        <v>#REF!</v>
      </c>
      <c r="AX99" s="70" t="e">
        <f>+MIR_2018!#REF!</f>
        <v>#REF!</v>
      </c>
      <c r="AY99" s="69" t="e">
        <f>+MIR_2018!#REF!</f>
        <v>#REF!</v>
      </c>
      <c r="AZ99" s="72" t="e">
        <f ca="1">+IF(BB99="No aplica","-",IF(MIR_2018!#REF!="Sin avance","Sin avance",IF(MIR_2018!#REF!&lt;&gt;"Sin avance",_xlfn.FORMULATEXT(MIR_2018!#REF!),"-")))</f>
        <v>#REF!</v>
      </c>
      <c r="BA99" s="69" t="e">
        <f>+MIR_2018!#REF!</f>
        <v>#REF!</v>
      </c>
      <c r="BB99" s="69" t="e">
        <f>+MIR_2018!#REF!</f>
        <v>#REF!</v>
      </c>
      <c r="BC99" s="69" t="e">
        <f>+MIR_2018!#REF!</f>
        <v>#REF!</v>
      </c>
      <c r="BD99" s="70" t="e">
        <f>+MIR_2018!#REF!</f>
        <v>#REF!</v>
      </c>
    </row>
    <row r="100" spans="1:56" s="69" customFormat="1" x14ac:dyDescent="0.25">
      <c r="A100" s="67">
        <f>+VLOOKUP($D100,Catálogos!$A$14:$E$40,5,0)</f>
        <v>2</v>
      </c>
      <c r="B100" s="68" t="str">
        <f>+VLOOKUP($D100,Catálogos!$A$14:$E$40,3,0)</f>
        <v>Promover el pleno ejercicio de los derechos de acceso a la información pública y de protección de datos personales, así como la transparencia y apertura de las instituciones públicas.</v>
      </c>
      <c r="C100" s="68" t="str">
        <f>+VLOOKUP(D100,Catálogos!$A$14:$F$40,6,0)</f>
        <v>Presidencia</v>
      </c>
      <c r="D100" s="69" t="str">
        <f>+MID(MIR_2018!$D$6,1,3)</f>
        <v>170</v>
      </c>
      <c r="E100" s="68" t="str">
        <f>+MID(MIR_2018!$D$6,7,150)</f>
        <v>Dirección General de Comunicación Social y Difusión</v>
      </c>
      <c r="F100" s="69" t="e">
        <f>+MIR_2018!#REF!</f>
        <v>#REF!</v>
      </c>
      <c r="G100" s="69" t="e">
        <f>MIR_2018!#REF!</f>
        <v>#REF!</v>
      </c>
      <c r="H100" s="70" t="e">
        <f>+MIR_2018!#REF!</f>
        <v>#REF!</v>
      </c>
      <c r="I100" s="70" t="e">
        <f>+MIR_2018!#REF!</f>
        <v>#REF!</v>
      </c>
      <c r="J100" s="70" t="e">
        <f>+MIR_2018!#REF!</f>
        <v>#REF!</v>
      </c>
      <c r="K100" s="70" t="e">
        <f>+MIR_2018!#REF!</f>
        <v>#REF!</v>
      </c>
      <c r="L100" s="70" t="e">
        <f>+MIR_2018!#REF!</f>
        <v>#REF!</v>
      </c>
      <c r="M100" s="70" t="e">
        <f>+MIR_2018!#REF!</f>
        <v>#REF!</v>
      </c>
      <c r="N100" s="70" t="e">
        <f>+MIR_2018!#REF!</f>
        <v>#REF!</v>
      </c>
      <c r="O100" s="70" t="e">
        <f>+MIR_2018!#REF!</f>
        <v>#REF!</v>
      </c>
      <c r="P100" s="70" t="e">
        <f>+MIR_2018!#REF!</f>
        <v>#REF!</v>
      </c>
      <c r="Q100" s="70" t="e">
        <f>+MIR_2018!#REF!</f>
        <v>#REF!</v>
      </c>
      <c r="R100" s="70" t="e">
        <f>+MIR_2018!#REF!</f>
        <v>#REF!</v>
      </c>
      <c r="S100" s="70" t="e">
        <f>+MIR_2018!#REF!</f>
        <v>#REF!</v>
      </c>
      <c r="T100" s="70" t="e">
        <f>+MIR_2018!#REF!</f>
        <v>#REF!</v>
      </c>
      <c r="U100" s="71" t="e">
        <f>+MIR_2018!#REF!</f>
        <v>#REF!</v>
      </c>
      <c r="V100" s="71" t="e">
        <f>+MIR_2018!#REF!</f>
        <v>#REF!</v>
      </c>
      <c r="W100" s="69" t="e">
        <f>+MIR_2018!#REF!</f>
        <v>#REF!</v>
      </c>
      <c r="X100" s="67" t="e">
        <f>+MIR_2018!#REF!</f>
        <v>#REF!</v>
      </c>
      <c r="Y100" s="70" t="e">
        <f>+MIR_2018!#REF!</f>
        <v>#REF!</v>
      </c>
      <c r="Z100" s="69" t="e">
        <f>+MIR_2018!#REF!</f>
        <v>#REF!</v>
      </c>
      <c r="AA100" s="69" t="e">
        <f>+MIR_2018!#REF!</f>
        <v>#REF!</v>
      </c>
      <c r="AB100" s="69" t="e">
        <f ca="1">+IF(AD100="No aplica","-",IF(MIR_2018!#REF!="Sin avance","Sin avance",IF(MIR_2018!#REF!&lt;&gt;"Sin avance",_xlfn.FORMULATEXT(MIR_2018!#REF!),"0")))</f>
        <v>#REF!</v>
      </c>
      <c r="AC100" s="69" t="e">
        <f>+MIR_2018!#REF!</f>
        <v>#REF!</v>
      </c>
      <c r="AD100" s="69" t="e">
        <f>+MIR_2018!#REF!</f>
        <v>#REF!</v>
      </c>
      <c r="AE100" s="69" t="e">
        <f>+MIR_2018!#REF!</f>
        <v>#REF!</v>
      </c>
      <c r="AF100" s="70" t="e">
        <f>+MIR_2018!#REF!</f>
        <v>#REF!</v>
      </c>
      <c r="AG100" s="69" t="e">
        <f>+MIR_2018!#REF!</f>
        <v>#REF!</v>
      </c>
      <c r="AH100" s="69" t="e">
        <f ca="1">+IF(AJ100="No aplica","-",IF(MIR_2018!#REF!="Sin avance","Sin avance",IF(MIR_2018!#REF!&lt;&gt;"Sin avance",_xlfn.FORMULATEXT(MIR_2018!#REF!),"0")))</f>
        <v>#REF!</v>
      </c>
      <c r="AI100" s="69" t="e">
        <f>+MIR_2018!#REF!</f>
        <v>#REF!</v>
      </c>
      <c r="AJ100" s="69" t="e">
        <f>+MIR_2018!#REF!</f>
        <v>#REF!</v>
      </c>
      <c r="AK100" s="69" t="e">
        <f>+MIR_2018!#REF!</f>
        <v>#REF!</v>
      </c>
      <c r="AL100" s="70" t="e">
        <f>+MIR_2018!#REF!</f>
        <v>#REF!</v>
      </c>
      <c r="AM100" s="69" t="e">
        <f>+MIR_2018!#REF!</f>
        <v>#REF!</v>
      </c>
      <c r="AN100" s="69" t="e">
        <f ca="1">+IF(AP100="No aplica","0",IF(MIR_2018!#REF!="Sin avance","Sin avance",IF(MIR_2018!#REF!&lt;&gt;"Sin avance",_xlfn.FORMULATEXT(MIR_2018!#REF!),"0")))</f>
        <v>#REF!</v>
      </c>
      <c r="AO100" s="69" t="e">
        <f>+MIR_2018!#REF!</f>
        <v>#REF!</v>
      </c>
      <c r="AP100" s="69" t="e">
        <f>+MIR_2018!#REF!</f>
        <v>#REF!</v>
      </c>
      <c r="AQ100" s="69" t="e">
        <f>+MIR_2018!#REF!</f>
        <v>#REF!</v>
      </c>
      <c r="AR100" s="70" t="e">
        <f>+MIR_2018!#REF!</f>
        <v>#REF!</v>
      </c>
      <c r="AS100" s="69" t="e">
        <f>+MIR_2018!#REF!</f>
        <v>#REF!</v>
      </c>
      <c r="AT100" s="69" t="e">
        <f ca="1">+IF(AV100="No aplica","0",IF(MIR_2018!#REF!="Sin avance","Sin avance",IF(MIR_2018!#REF!&lt;&gt;"Sin avance",_xlfn.FORMULATEXT(MIR_2018!#REF!),"0")))</f>
        <v>#REF!</v>
      </c>
      <c r="AU100" s="69" t="e">
        <f>+MIR_2018!#REF!</f>
        <v>#REF!</v>
      </c>
      <c r="AV100" s="69" t="e">
        <f>+MIR_2018!#REF!</f>
        <v>#REF!</v>
      </c>
      <c r="AW100" s="69" t="e">
        <f>+MIR_2018!#REF!</f>
        <v>#REF!</v>
      </c>
      <c r="AX100" s="70" t="e">
        <f>+MIR_2018!#REF!</f>
        <v>#REF!</v>
      </c>
      <c r="AY100" s="69" t="e">
        <f>+MIR_2018!#REF!</f>
        <v>#REF!</v>
      </c>
      <c r="AZ100" s="72" t="e">
        <f ca="1">+IF(BB100="No aplica","-",IF(MIR_2018!#REF!="Sin avance","Sin avance",IF(MIR_2018!#REF!&lt;&gt;"Sin avance",_xlfn.FORMULATEXT(MIR_2018!#REF!),"-")))</f>
        <v>#REF!</v>
      </c>
      <c r="BA100" s="69" t="e">
        <f>+MIR_2018!#REF!</f>
        <v>#REF!</v>
      </c>
      <c r="BB100" s="69" t="e">
        <f>+MIR_2018!#REF!</f>
        <v>#REF!</v>
      </c>
      <c r="BC100" s="69" t="e">
        <f>+MIR_2018!#REF!</f>
        <v>#REF!</v>
      </c>
      <c r="BD100" s="70" t="e">
        <f>+MIR_2018!#REF!</f>
        <v>#REF!</v>
      </c>
    </row>
    <row r="101" spans="1:56" s="69" customFormat="1" x14ac:dyDescent="0.25">
      <c r="A101" s="67">
        <f>+VLOOKUP($D101,Catálogos!$A$14:$E$40,5,0)</f>
        <v>2</v>
      </c>
      <c r="B101" s="68" t="str">
        <f>+VLOOKUP($D101,Catálogos!$A$14:$E$40,3,0)</f>
        <v>Promover el pleno ejercicio de los derechos de acceso a la información pública y de protección de datos personales, así como la transparencia y apertura de las instituciones públicas.</v>
      </c>
      <c r="C101" s="68" t="str">
        <f>+VLOOKUP(D101,Catálogos!$A$14:$F$40,6,0)</f>
        <v>Presidencia</v>
      </c>
      <c r="D101" s="69" t="str">
        <f>+MID(MIR_2018!$D$6,1,3)</f>
        <v>170</v>
      </c>
      <c r="E101" s="68" t="str">
        <f>+MID(MIR_2018!$D$6,7,150)</f>
        <v>Dirección General de Comunicación Social y Difusión</v>
      </c>
      <c r="F101" s="69" t="e">
        <f>+MIR_2018!#REF!</f>
        <v>#REF!</v>
      </c>
      <c r="G101" s="69" t="e">
        <f>MIR_2018!#REF!</f>
        <v>#REF!</v>
      </c>
      <c r="H101" s="70" t="e">
        <f>+MIR_2018!#REF!</f>
        <v>#REF!</v>
      </c>
      <c r="I101" s="70" t="e">
        <f>+MIR_2018!#REF!</f>
        <v>#REF!</v>
      </c>
      <c r="J101" s="70" t="e">
        <f>+MIR_2018!#REF!</f>
        <v>#REF!</v>
      </c>
      <c r="K101" s="70" t="e">
        <f>+MIR_2018!#REF!</f>
        <v>#REF!</v>
      </c>
      <c r="L101" s="70" t="e">
        <f>+MIR_2018!#REF!</f>
        <v>#REF!</v>
      </c>
      <c r="M101" s="70" t="e">
        <f>+MIR_2018!#REF!</f>
        <v>#REF!</v>
      </c>
      <c r="N101" s="70" t="e">
        <f>+MIR_2018!#REF!</f>
        <v>#REF!</v>
      </c>
      <c r="O101" s="70" t="e">
        <f>+MIR_2018!#REF!</f>
        <v>#REF!</v>
      </c>
      <c r="P101" s="70" t="e">
        <f>+MIR_2018!#REF!</f>
        <v>#REF!</v>
      </c>
      <c r="Q101" s="70" t="e">
        <f>+MIR_2018!#REF!</f>
        <v>#REF!</v>
      </c>
      <c r="R101" s="70" t="e">
        <f>+MIR_2018!#REF!</f>
        <v>#REF!</v>
      </c>
      <c r="S101" s="70" t="e">
        <f>+MIR_2018!#REF!</f>
        <v>#REF!</v>
      </c>
      <c r="T101" s="70" t="e">
        <f>+MIR_2018!#REF!</f>
        <v>#REF!</v>
      </c>
      <c r="U101" s="71" t="e">
        <f>+MIR_2018!#REF!</f>
        <v>#REF!</v>
      </c>
      <c r="V101" s="71" t="e">
        <f>+MIR_2018!#REF!</f>
        <v>#REF!</v>
      </c>
      <c r="W101" s="69" t="e">
        <f>+MIR_2018!#REF!</f>
        <v>#REF!</v>
      </c>
      <c r="X101" s="67" t="e">
        <f>+MIR_2018!#REF!</f>
        <v>#REF!</v>
      </c>
      <c r="Y101" s="70" t="e">
        <f>+MIR_2018!#REF!</f>
        <v>#REF!</v>
      </c>
      <c r="Z101" s="69" t="e">
        <f>+MIR_2018!#REF!</f>
        <v>#REF!</v>
      </c>
      <c r="AA101" s="69" t="e">
        <f>+MIR_2018!#REF!</f>
        <v>#REF!</v>
      </c>
      <c r="AB101" s="69" t="e">
        <f ca="1">+IF(AD101="No aplica","-",IF(MIR_2018!#REF!="Sin avance","Sin avance",IF(MIR_2018!#REF!&lt;&gt;"Sin avance",_xlfn.FORMULATEXT(MIR_2018!#REF!),"0")))</f>
        <v>#REF!</v>
      </c>
      <c r="AC101" s="69" t="e">
        <f>+MIR_2018!#REF!</f>
        <v>#REF!</v>
      </c>
      <c r="AD101" s="69" t="e">
        <f>+MIR_2018!#REF!</f>
        <v>#REF!</v>
      </c>
      <c r="AE101" s="69" t="e">
        <f>+MIR_2018!#REF!</f>
        <v>#REF!</v>
      </c>
      <c r="AF101" s="70" t="e">
        <f>+MIR_2018!#REF!</f>
        <v>#REF!</v>
      </c>
      <c r="AG101" s="69" t="e">
        <f>+MIR_2018!#REF!</f>
        <v>#REF!</v>
      </c>
      <c r="AH101" s="69" t="e">
        <f ca="1">+IF(AJ101="No aplica","-",IF(MIR_2018!#REF!="Sin avance","Sin avance",IF(MIR_2018!#REF!&lt;&gt;"Sin avance",_xlfn.FORMULATEXT(MIR_2018!#REF!),"0")))</f>
        <v>#REF!</v>
      </c>
      <c r="AI101" s="69" t="e">
        <f>+MIR_2018!#REF!</f>
        <v>#REF!</v>
      </c>
      <c r="AJ101" s="69" t="e">
        <f>+MIR_2018!#REF!</f>
        <v>#REF!</v>
      </c>
      <c r="AK101" s="69" t="e">
        <f>+MIR_2018!#REF!</f>
        <v>#REF!</v>
      </c>
      <c r="AL101" s="70" t="e">
        <f>+MIR_2018!#REF!</f>
        <v>#REF!</v>
      </c>
      <c r="AM101" s="69" t="e">
        <f>+MIR_2018!#REF!</f>
        <v>#REF!</v>
      </c>
      <c r="AN101" s="69" t="e">
        <f ca="1">+IF(AP101="No aplica","0",IF(MIR_2018!#REF!="Sin avance","Sin avance",IF(MIR_2018!#REF!&lt;&gt;"Sin avance",_xlfn.FORMULATEXT(MIR_2018!#REF!),"0")))</f>
        <v>#REF!</v>
      </c>
      <c r="AO101" s="69" t="e">
        <f>+MIR_2018!#REF!</f>
        <v>#REF!</v>
      </c>
      <c r="AP101" s="69" t="e">
        <f>+MIR_2018!#REF!</f>
        <v>#REF!</v>
      </c>
      <c r="AQ101" s="69" t="e">
        <f>+MIR_2018!#REF!</f>
        <v>#REF!</v>
      </c>
      <c r="AR101" s="70" t="e">
        <f>+MIR_2018!#REF!</f>
        <v>#REF!</v>
      </c>
      <c r="AS101" s="69" t="e">
        <f>+MIR_2018!#REF!</f>
        <v>#REF!</v>
      </c>
      <c r="AT101" s="69" t="e">
        <f ca="1">+IF(AV101="No aplica","0",IF(MIR_2018!#REF!="Sin avance","Sin avance",IF(MIR_2018!#REF!&lt;&gt;"Sin avance",_xlfn.FORMULATEXT(MIR_2018!#REF!),"0")))</f>
        <v>#REF!</v>
      </c>
      <c r="AU101" s="69" t="e">
        <f>+MIR_2018!#REF!</f>
        <v>#REF!</v>
      </c>
      <c r="AV101" s="69" t="e">
        <f>+MIR_2018!#REF!</f>
        <v>#REF!</v>
      </c>
      <c r="AW101" s="69" t="e">
        <f>+MIR_2018!#REF!</f>
        <v>#REF!</v>
      </c>
      <c r="AX101" s="70" t="e">
        <f>+MIR_2018!#REF!</f>
        <v>#REF!</v>
      </c>
      <c r="AY101" s="69" t="e">
        <f>+MIR_2018!#REF!</f>
        <v>#REF!</v>
      </c>
      <c r="AZ101" s="72" t="e">
        <f ca="1">+IF(BB101="No aplica","-",IF(MIR_2018!#REF!="Sin avance","Sin avance",IF(MIR_2018!#REF!&lt;&gt;"Sin avance",_xlfn.FORMULATEXT(MIR_2018!#REF!),"-")))</f>
        <v>#REF!</v>
      </c>
      <c r="BA101" s="69" t="e">
        <f>+MIR_2018!#REF!</f>
        <v>#REF!</v>
      </c>
      <c r="BB101" s="69" t="e">
        <f>+MIR_2018!#REF!</f>
        <v>#REF!</v>
      </c>
      <c r="BC101" s="69" t="e">
        <f>+MIR_2018!#REF!</f>
        <v>#REF!</v>
      </c>
      <c r="BD101" s="70" t="e">
        <f>+MIR_2018!#REF!</f>
        <v>#REF!</v>
      </c>
    </row>
    <row r="102" spans="1:56" s="69" customFormat="1" x14ac:dyDescent="0.25">
      <c r="A102" s="67">
        <f>+VLOOKUP($D102,Catálogos!$A$14:$E$40,5,0)</f>
        <v>2</v>
      </c>
      <c r="B102" s="68" t="str">
        <f>+VLOOKUP($D102,Catálogos!$A$14:$E$40,3,0)</f>
        <v>Promover el pleno ejercicio de los derechos de acceso a la información pública y de protección de datos personales, así como la transparencia y apertura de las instituciones públicas.</v>
      </c>
      <c r="C102" s="68" t="str">
        <f>+VLOOKUP(D102,Catálogos!$A$14:$F$40,6,0)</f>
        <v>Presidencia</v>
      </c>
      <c r="D102" s="69" t="str">
        <f>+MID(MIR_2018!$D$6,1,3)</f>
        <v>170</v>
      </c>
      <c r="E102" s="68" t="str">
        <f>+MID(MIR_2018!$D$6,7,150)</f>
        <v>Dirección General de Comunicación Social y Difusión</v>
      </c>
      <c r="F102" s="69" t="e">
        <f>+MIR_2018!#REF!</f>
        <v>#REF!</v>
      </c>
      <c r="G102" s="69" t="e">
        <f>MIR_2018!#REF!</f>
        <v>#REF!</v>
      </c>
      <c r="H102" s="70" t="e">
        <f>+MIR_2018!#REF!</f>
        <v>#REF!</v>
      </c>
      <c r="I102" s="70" t="e">
        <f>+MIR_2018!#REF!</f>
        <v>#REF!</v>
      </c>
      <c r="J102" s="70" t="e">
        <f>+MIR_2018!#REF!</f>
        <v>#REF!</v>
      </c>
      <c r="K102" s="70" t="e">
        <f>+MIR_2018!#REF!</f>
        <v>#REF!</v>
      </c>
      <c r="L102" s="70" t="e">
        <f>+MIR_2018!#REF!</f>
        <v>#REF!</v>
      </c>
      <c r="M102" s="70" t="e">
        <f>+MIR_2018!#REF!</f>
        <v>#REF!</v>
      </c>
      <c r="N102" s="70" t="e">
        <f>+MIR_2018!#REF!</f>
        <v>#REF!</v>
      </c>
      <c r="O102" s="70" t="e">
        <f>+MIR_2018!#REF!</f>
        <v>#REF!</v>
      </c>
      <c r="P102" s="70" t="e">
        <f>+MIR_2018!#REF!</f>
        <v>#REF!</v>
      </c>
      <c r="Q102" s="70" t="e">
        <f>+MIR_2018!#REF!</f>
        <v>#REF!</v>
      </c>
      <c r="R102" s="70" t="e">
        <f>+MIR_2018!#REF!</f>
        <v>#REF!</v>
      </c>
      <c r="S102" s="70" t="e">
        <f>+MIR_2018!#REF!</f>
        <v>#REF!</v>
      </c>
      <c r="T102" s="70" t="e">
        <f>+MIR_2018!#REF!</f>
        <v>#REF!</v>
      </c>
      <c r="U102" s="71" t="e">
        <f>+MIR_2018!#REF!</f>
        <v>#REF!</v>
      </c>
      <c r="V102" s="71" t="e">
        <f>+MIR_2018!#REF!</f>
        <v>#REF!</v>
      </c>
      <c r="W102" s="69" t="e">
        <f>+MIR_2018!#REF!</f>
        <v>#REF!</v>
      </c>
      <c r="X102" s="67" t="e">
        <f>+MIR_2018!#REF!</f>
        <v>#REF!</v>
      </c>
      <c r="Y102" s="70" t="e">
        <f>+MIR_2018!#REF!</f>
        <v>#REF!</v>
      </c>
      <c r="Z102" s="69" t="e">
        <f>+MIR_2018!#REF!</f>
        <v>#REF!</v>
      </c>
      <c r="AA102" s="69" t="e">
        <f>+MIR_2018!#REF!</f>
        <v>#REF!</v>
      </c>
      <c r="AB102" s="69" t="e">
        <f ca="1">+IF(AD102="No aplica","-",IF(MIR_2018!#REF!="Sin avance","Sin avance",IF(MIR_2018!#REF!&lt;&gt;"Sin avance",_xlfn.FORMULATEXT(MIR_2018!#REF!),"0")))</f>
        <v>#REF!</v>
      </c>
      <c r="AC102" s="69" t="e">
        <f>+MIR_2018!#REF!</f>
        <v>#REF!</v>
      </c>
      <c r="AD102" s="69" t="e">
        <f>+MIR_2018!#REF!</f>
        <v>#REF!</v>
      </c>
      <c r="AE102" s="69" t="e">
        <f>+MIR_2018!#REF!</f>
        <v>#REF!</v>
      </c>
      <c r="AF102" s="70" t="e">
        <f>+MIR_2018!#REF!</f>
        <v>#REF!</v>
      </c>
      <c r="AG102" s="69" t="e">
        <f>+MIR_2018!#REF!</f>
        <v>#REF!</v>
      </c>
      <c r="AH102" s="69" t="e">
        <f ca="1">+IF(AJ102="No aplica","-",IF(MIR_2018!#REF!="Sin avance","Sin avance",IF(MIR_2018!#REF!&lt;&gt;"Sin avance",_xlfn.FORMULATEXT(MIR_2018!#REF!),"0")))</f>
        <v>#REF!</v>
      </c>
      <c r="AI102" s="69" t="e">
        <f>+MIR_2018!#REF!</f>
        <v>#REF!</v>
      </c>
      <c r="AJ102" s="69" t="e">
        <f>+MIR_2018!#REF!</f>
        <v>#REF!</v>
      </c>
      <c r="AK102" s="69" t="e">
        <f>+MIR_2018!#REF!</f>
        <v>#REF!</v>
      </c>
      <c r="AL102" s="70" t="e">
        <f>+MIR_2018!#REF!</f>
        <v>#REF!</v>
      </c>
      <c r="AM102" s="69" t="e">
        <f>+MIR_2018!#REF!</f>
        <v>#REF!</v>
      </c>
      <c r="AN102" s="69" t="e">
        <f ca="1">+IF(AP102="No aplica","0",IF(MIR_2018!#REF!="Sin avance","Sin avance",IF(MIR_2018!#REF!&lt;&gt;"Sin avance",_xlfn.FORMULATEXT(MIR_2018!#REF!),"0")))</f>
        <v>#REF!</v>
      </c>
      <c r="AO102" s="69" t="e">
        <f>+MIR_2018!#REF!</f>
        <v>#REF!</v>
      </c>
      <c r="AP102" s="69" t="e">
        <f>+MIR_2018!#REF!</f>
        <v>#REF!</v>
      </c>
      <c r="AQ102" s="69" t="e">
        <f>+MIR_2018!#REF!</f>
        <v>#REF!</v>
      </c>
      <c r="AR102" s="70" t="e">
        <f>+MIR_2018!#REF!</f>
        <v>#REF!</v>
      </c>
      <c r="AS102" s="69" t="e">
        <f>+MIR_2018!#REF!</f>
        <v>#REF!</v>
      </c>
      <c r="AT102" s="69" t="e">
        <f ca="1">+IF(AV102="No aplica","0",IF(MIR_2018!#REF!="Sin avance","Sin avance",IF(MIR_2018!#REF!&lt;&gt;"Sin avance",_xlfn.FORMULATEXT(MIR_2018!#REF!),"0")))</f>
        <v>#REF!</v>
      </c>
      <c r="AU102" s="69" t="e">
        <f>+MIR_2018!#REF!</f>
        <v>#REF!</v>
      </c>
      <c r="AV102" s="69" t="e">
        <f>+MIR_2018!#REF!</f>
        <v>#REF!</v>
      </c>
      <c r="AW102" s="69" t="e">
        <f>+MIR_2018!#REF!</f>
        <v>#REF!</v>
      </c>
      <c r="AX102" s="70" t="e">
        <f>+MIR_2018!#REF!</f>
        <v>#REF!</v>
      </c>
      <c r="AY102" s="69" t="e">
        <f>+MIR_2018!#REF!</f>
        <v>#REF!</v>
      </c>
      <c r="AZ102" s="72" t="e">
        <f ca="1">+IF(BB102="No aplica","-",IF(MIR_2018!#REF!="Sin avance","Sin avance",IF(MIR_2018!#REF!&lt;&gt;"Sin avance",_xlfn.FORMULATEXT(MIR_2018!#REF!),"-")))</f>
        <v>#REF!</v>
      </c>
      <c r="BA102" s="69" t="e">
        <f>+MIR_2018!#REF!</f>
        <v>#REF!</v>
      </c>
      <c r="BB102" s="69" t="e">
        <f>+MIR_2018!#REF!</f>
        <v>#REF!</v>
      </c>
      <c r="BC102" s="69" t="e">
        <f>+MIR_2018!#REF!</f>
        <v>#REF!</v>
      </c>
      <c r="BD102" s="70" t="e">
        <f>+MIR_2018!#REF!</f>
        <v>#REF!</v>
      </c>
    </row>
    <row r="103" spans="1:56" s="69" customFormat="1" x14ac:dyDescent="0.25">
      <c r="A103" s="67">
        <f>+VLOOKUP($D103,Catálogos!$A$14:$E$40,5,0)</f>
        <v>2</v>
      </c>
      <c r="B103" s="68" t="str">
        <f>+VLOOKUP($D103,Catálogos!$A$14:$E$40,3,0)</f>
        <v>Promover el pleno ejercicio de los derechos de acceso a la información pública y de protección de datos personales, así como la transparencia y apertura de las instituciones públicas.</v>
      </c>
      <c r="C103" s="68" t="str">
        <f>+VLOOKUP(D103,Catálogos!$A$14:$F$40,6,0)</f>
        <v>Presidencia</v>
      </c>
      <c r="D103" s="69" t="str">
        <f>+MID(MIR_2018!$D$6,1,3)</f>
        <v>170</v>
      </c>
      <c r="E103" s="68" t="str">
        <f>+MID(MIR_2018!$D$6,7,150)</f>
        <v>Dirección General de Comunicación Social y Difusión</v>
      </c>
      <c r="F103" s="69" t="e">
        <f>+MIR_2018!#REF!</f>
        <v>#REF!</v>
      </c>
      <c r="G103" s="69" t="e">
        <f>MIR_2018!#REF!</f>
        <v>#REF!</v>
      </c>
      <c r="H103" s="70" t="e">
        <f>+MIR_2018!#REF!</f>
        <v>#REF!</v>
      </c>
      <c r="I103" s="70" t="e">
        <f>+MIR_2018!#REF!</f>
        <v>#REF!</v>
      </c>
      <c r="J103" s="70" t="e">
        <f>+MIR_2018!#REF!</f>
        <v>#REF!</v>
      </c>
      <c r="K103" s="70" t="e">
        <f>+MIR_2018!#REF!</f>
        <v>#REF!</v>
      </c>
      <c r="L103" s="70" t="e">
        <f>+MIR_2018!#REF!</f>
        <v>#REF!</v>
      </c>
      <c r="M103" s="70" t="e">
        <f>+MIR_2018!#REF!</f>
        <v>#REF!</v>
      </c>
      <c r="N103" s="70" t="e">
        <f>+MIR_2018!#REF!</f>
        <v>#REF!</v>
      </c>
      <c r="O103" s="70" t="e">
        <f>+MIR_2018!#REF!</f>
        <v>#REF!</v>
      </c>
      <c r="P103" s="70" t="e">
        <f>+MIR_2018!#REF!</f>
        <v>#REF!</v>
      </c>
      <c r="Q103" s="70" t="e">
        <f>+MIR_2018!#REF!</f>
        <v>#REF!</v>
      </c>
      <c r="R103" s="70" t="e">
        <f>+MIR_2018!#REF!</f>
        <v>#REF!</v>
      </c>
      <c r="S103" s="70" t="e">
        <f>+MIR_2018!#REF!</f>
        <v>#REF!</v>
      </c>
      <c r="T103" s="70" t="e">
        <f>+MIR_2018!#REF!</f>
        <v>#REF!</v>
      </c>
      <c r="U103" s="71" t="e">
        <f>+MIR_2018!#REF!</f>
        <v>#REF!</v>
      </c>
      <c r="V103" s="71" t="e">
        <f>+MIR_2018!#REF!</f>
        <v>#REF!</v>
      </c>
      <c r="W103" s="69" t="e">
        <f>+MIR_2018!#REF!</f>
        <v>#REF!</v>
      </c>
      <c r="X103" s="67" t="e">
        <f>+MIR_2018!#REF!</f>
        <v>#REF!</v>
      </c>
      <c r="Y103" s="70" t="e">
        <f>+MIR_2018!#REF!</f>
        <v>#REF!</v>
      </c>
      <c r="Z103" s="69" t="e">
        <f>+MIR_2018!#REF!</f>
        <v>#REF!</v>
      </c>
      <c r="AA103" s="69" t="e">
        <f>+MIR_2018!#REF!</f>
        <v>#REF!</v>
      </c>
      <c r="AB103" s="69" t="e">
        <f ca="1">+IF(AD103="No aplica","-",IF(MIR_2018!#REF!="Sin avance","Sin avance",IF(MIR_2018!#REF!&lt;&gt;"Sin avance",_xlfn.FORMULATEXT(MIR_2018!#REF!),"0")))</f>
        <v>#REF!</v>
      </c>
      <c r="AC103" s="69" t="e">
        <f>+MIR_2018!#REF!</f>
        <v>#REF!</v>
      </c>
      <c r="AD103" s="69" t="e">
        <f>+MIR_2018!#REF!</f>
        <v>#REF!</v>
      </c>
      <c r="AE103" s="69" t="e">
        <f>+MIR_2018!#REF!</f>
        <v>#REF!</v>
      </c>
      <c r="AF103" s="70" t="e">
        <f>+MIR_2018!#REF!</f>
        <v>#REF!</v>
      </c>
      <c r="AG103" s="69" t="e">
        <f>+MIR_2018!#REF!</f>
        <v>#REF!</v>
      </c>
      <c r="AH103" s="69" t="e">
        <f ca="1">+IF(AJ103="No aplica","-",IF(MIR_2018!#REF!="Sin avance","Sin avance",IF(MIR_2018!#REF!&lt;&gt;"Sin avance",_xlfn.FORMULATEXT(MIR_2018!#REF!),"0")))</f>
        <v>#REF!</v>
      </c>
      <c r="AI103" s="69" t="e">
        <f>+MIR_2018!#REF!</f>
        <v>#REF!</v>
      </c>
      <c r="AJ103" s="69" t="e">
        <f>+MIR_2018!#REF!</f>
        <v>#REF!</v>
      </c>
      <c r="AK103" s="69" t="e">
        <f>+MIR_2018!#REF!</f>
        <v>#REF!</v>
      </c>
      <c r="AL103" s="70" t="e">
        <f>+MIR_2018!#REF!</f>
        <v>#REF!</v>
      </c>
      <c r="AM103" s="69" t="e">
        <f>+MIR_2018!#REF!</f>
        <v>#REF!</v>
      </c>
      <c r="AN103" s="69" t="e">
        <f ca="1">+IF(AP103="No aplica","0",IF(MIR_2018!#REF!="Sin avance","Sin avance",IF(MIR_2018!#REF!&lt;&gt;"Sin avance",_xlfn.FORMULATEXT(MIR_2018!#REF!),"0")))</f>
        <v>#REF!</v>
      </c>
      <c r="AO103" s="69" t="e">
        <f>+MIR_2018!#REF!</f>
        <v>#REF!</v>
      </c>
      <c r="AP103" s="69" t="e">
        <f>+MIR_2018!#REF!</f>
        <v>#REF!</v>
      </c>
      <c r="AQ103" s="69" t="e">
        <f>+MIR_2018!#REF!</f>
        <v>#REF!</v>
      </c>
      <c r="AR103" s="70" t="e">
        <f>+MIR_2018!#REF!</f>
        <v>#REF!</v>
      </c>
      <c r="AS103" s="69" t="e">
        <f>+MIR_2018!#REF!</f>
        <v>#REF!</v>
      </c>
      <c r="AT103" s="69" t="e">
        <f ca="1">+IF(AV103="No aplica","0",IF(MIR_2018!#REF!="Sin avance","Sin avance",IF(MIR_2018!#REF!&lt;&gt;"Sin avance",_xlfn.FORMULATEXT(MIR_2018!#REF!),"0")))</f>
        <v>#REF!</v>
      </c>
      <c r="AU103" s="69" t="e">
        <f>+MIR_2018!#REF!</f>
        <v>#REF!</v>
      </c>
      <c r="AV103" s="69" t="e">
        <f>+MIR_2018!#REF!</f>
        <v>#REF!</v>
      </c>
      <c r="AW103" s="69" t="e">
        <f>+MIR_2018!#REF!</f>
        <v>#REF!</v>
      </c>
      <c r="AX103" s="70" t="e">
        <f>+MIR_2018!#REF!</f>
        <v>#REF!</v>
      </c>
      <c r="AY103" s="69" t="e">
        <f>+MIR_2018!#REF!</f>
        <v>#REF!</v>
      </c>
      <c r="AZ103" s="72" t="e">
        <f ca="1">+IF(BB103="No aplica","-",IF(MIR_2018!#REF!="Sin avance","Sin avance",IF(MIR_2018!#REF!&lt;&gt;"Sin avance",_xlfn.FORMULATEXT(MIR_2018!#REF!),"-")))</f>
        <v>#REF!</v>
      </c>
      <c r="BA103" s="69" t="e">
        <f>+MIR_2018!#REF!</f>
        <v>#REF!</v>
      </c>
      <c r="BB103" s="69" t="e">
        <f>+MIR_2018!#REF!</f>
        <v>#REF!</v>
      </c>
      <c r="BC103" s="69" t="e">
        <f>+MIR_2018!#REF!</f>
        <v>#REF!</v>
      </c>
      <c r="BD103" s="70" t="e">
        <f>+MIR_2018!#REF!</f>
        <v>#REF!</v>
      </c>
    </row>
    <row r="104" spans="1:56" s="69" customFormat="1" x14ac:dyDescent="0.25">
      <c r="A104" s="67">
        <f>+VLOOKUP($D104,Catálogos!$A$14:$E$40,5,0)</f>
        <v>2</v>
      </c>
      <c r="B104" s="68" t="str">
        <f>+VLOOKUP($D104,Catálogos!$A$14:$E$40,3,0)</f>
        <v>Promover el pleno ejercicio de los derechos de acceso a la información pública y de protección de datos personales, así como la transparencia y apertura de las instituciones públicas.</v>
      </c>
      <c r="C104" s="68" t="str">
        <f>+VLOOKUP(D104,Catálogos!$A$14:$F$40,6,0)</f>
        <v>Presidencia</v>
      </c>
      <c r="D104" s="69" t="str">
        <f>+MID(MIR_2018!$D$6,1,3)</f>
        <v>170</v>
      </c>
      <c r="E104" s="68" t="str">
        <f>+MID(MIR_2018!$D$6,7,150)</f>
        <v>Dirección General de Comunicación Social y Difusión</v>
      </c>
      <c r="F104" s="69" t="e">
        <f>+MIR_2018!#REF!</f>
        <v>#REF!</v>
      </c>
      <c r="G104" s="69" t="e">
        <f>MIR_2018!#REF!</f>
        <v>#REF!</v>
      </c>
      <c r="H104" s="70" t="e">
        <f>+MIR_2018!#REF!</f>
        <v>#REF!</v>
      </c>
      <c r="I104" s="70" t="e">
        <f>+MIR_2018!#REF!</f>
        <v>#REF!</v>
      </c>
      <c r="J104" s="70" t="e">
        <f>+MIR_2018!#REF!</f>
        <v>#REF!</v>
      </c>
      <c r="K104" s="70" t="e">
        <f>+MIR_2018!#REF!</f>
        <v>#REF!</v>
      </c>
      <c r="L104" s="70" t="e">
        <f>+MIR_2018!#REF!</f>
        <v>#REF!</v>
      </c>
      <c r="M104" s="70" t="e">
        <f>+MIR_2018!#REF!</f>
        <v>#REF!</v>
      </c>
      <c r="N104" s="70" t="e">
        <f>+MIR_2018!#REF!</f>
        <v>#REF!</v>
      </c>
      <c r="O104" s="70" t="e">
        <f>+MIR_2018!#REF!</f>
        <v>#REF!</v>
      </c>
      <c r="P104" s="70" t="e">
        <f>+MIR_2018!#REF!</f>
        <v>#REF!</v>
      </c>
      <c r="Q104" s="70" t="e">
        <f>+MIR_2018!#REF!</f>
        <v>#REF!</v>
      </c>
      <c r="R104" s="70" t="e">
        <f>+MIR_2018!#REF!</f>
        <v>#REF!</v>
      </c>
      <c r="S104" s="70" t="e">
        <f>+MIR_2018!#REF!</f>
        <v>#REF!</v>
      </c>
      <c r="T104" s="70" t="e">
        <f>+MIR_2018!#REF!</f>
        <v>#REF!</v>
      </c>
      <c r="U104" s="71" t="e">
        <f>+MIR_2018!#REF!</f>
        <v>#REF!</v>
      </c>
      <c r="V104" s="71" t="e">
        <f>+MIR_2018!#REF!</f>
        <v>#REF!</v>
      </c>
      <c r="W104" s="69" t="e">
        <f>+MIR_2018!#REF!</f>
        <v>#REF!</v>
      </c>
      <c r="X104" s="67" t="e">
        <f>+MIR_2018!#REF!</f>
        <v>#REF!</v>
      </c>
      <c r="Y104" s="70" t="e">
        <f>+MIR_2018!#REF!</f>
        <v>#REF!</v>
      </c>
      <c r="Z104" s="69" t="e">
        <f>+MIR_2018!#REF!</f>
        <v>#REF!</v>
      </c>
      <c r="AA104" s="69" t="e">
        <f>+MIR_2018!#REF!</f>
        <v>#REF!</v>
      </c>
      <c r="AB104" s="69" t="e">
        <f ca="1">+IF(AD104="No aplica","-",IF(MIR_2018!#REF!="Sin avance","Sin avance",IF(MIR_2018!#REF!&lt;&gt;"Sin avance",_xlfn.FORMULATEXT(MIR_2018!#REF!),"0")))</f>
        <v>#REF!</v>
      </c>
      <c r="AC104" s="69" t="e">
        <f>+MIR_2018!#REF!</f>
        <v>#REF!</v>
      </c>
      <c r="AD104" s="69" t="e">
        <f>+MIR_2018!#REF!</f>
        <v>#REF!</v>
      </c>
      <c r="AE104" s="69" t="e">
        <f>+MIR_2018!#REF!</f>
        <v>#REF!</v>
      </c>
      <c r="AF104" s="70" t="e">
        <f>+MIR_2018!#REF!</f>
        <v>#REF!</v>
      </c>
      <c r="AG104" s="69" t="e">
        <f>+MIR_2018!#REF!</f>
        <v>#REF!</v>
      </c>
      <c r="AH104" s="69" t="e">
        <f ca="1">+IF(AJ104="No aplica","-",IF(MIR_2018!#REF!="Sin avance","Sin avance",IF(MIR_2018!#REF!&lt;&gt;"Sin avance",_xlfn.FORMULATEXT(MIR_2018!#REF!),"0")))</f>
        <v>#REF!</v>
      </c>
      <c r="AI104" s="69" t="e">
        <f>+MIR_2018!#REF!</f>
        <v>#REF!</v>
      </c>
      <c r="AJ104" s="69" t="e">
        <f>+MIR_2018!#REF!</f>
        <v>#REF!</v>
      </c>
      <c r="AK104" s="69" t="e">
        <f>+MIR_2018!#REF!</f>
        <v>#REF!</v>
      </c>
      <c r="AL104" s="70" t="e">
        <f>+MIR_2018!#REF!</f>
        <v>#REF!</v>
      </c>
      <c r="AM104" s="69" t="e">
        <f>+MIR_2018!#REF!</f>
        <v>#REF!</v>
      </c>
      <c r="AN104" s="69" t="e">
        <f ca="1">+IF(AP104="No aplica","0",IF(MIR_2018!#REF!="Sin avance","Sin avance",IF(MIR_2018!#REF!&lt;&gt;"Sin avance",_xlfn.FORMULATEXT(MIR_2018!#REF!),"0")))</f>
        <v>#REF!</v>
      </c>
      <c r="AO104" s="69" t="e">
        <f>+MIR_2018!#REF!</f>
        <v>#REF!</v>
      </c>
      <c r="AP104" s="69" t="e">
        <f>+MIR_2018!#REF!</f>
        <v>#REF!</v>
      </c>
      <c r="AQ104" s="69" t="e">
        <f>+MIR_2018!#REF!</f>
        <v>#REF!</v>
      </c>
      <c r="AR104" s="70" t="e">
        <f>+MIR_2018!#REF!</f>
        <v>#REF!</v>
      </c>
      <c r="AS104" s="69" t="e">
        <f>+MIR_2018!#REF!</f>
        <v>#REF!</v>
      </c>
      <c r="AT104" s="69" t="e">
        <f ca="1">+IF(AV104="No aplica","0",IF(MIR_2018!#REF!="Sin avance","Sin avance",IF(MIR_2018!#REF!&lt;&gt;"Sin avance",_xlfn.FORMULATEXT(MIR_2018!#REF!),"0")))</f>
        <v>#REF!</v>
      </c>
      <c r="AU104" s="69" t="e">
        <f>+MIR_2018!#REF!</f>
        <v>#REF!</v>
      </c>
      <c r="AV104" s="69" t="e">
        <f>+MIR_2018!#REF!</f>
        <v>#REF!</v>
      </c>
      <c r="AW104" s="69" t="e">
        <f>+MIR_2018!#REF!</f>
        <v>#REF!</v>
      </c>
      <c r="AX104" s="70" t="e">
        <f>+MIR_2018!#REF!</f>
        <v>#REF!</v>
      </c>
      <c r="AY104" s="69" t="e">
        <f>+MIR_2018!#REF!</f>
        <v>#REF!</v>
      </c>
      <c r="AZ104" s="72" t="e">
        <f ca="1">+IF(BB104="No aplica","-",IF(MIR_2018!#REF!="Sin avance","Sin avance",IF(MIR_2018!#REF!&lt;&gt;"Sin avance",_xlfn.FORMULATEXT(MIR_2018!#REF!),"-")))</f>
        <v>#REF!</v>
      </c>
      <c r="BA104" s="69" t="e">
        <f>+MIR_2018!#REF!</f>
        <v>#REF!</v>
      </c>
      <c r="BB104" s="69" t="e">
        <f>+MIR_2018!#REF!</f>
        <v>#REF!</v>
      </c>
      <c r="BC104" s="69" t="e">
        <f>+MIR_2018!#REF!</f>
        <v>#REF!</v>
      </c>
      <c r="BD104" s="70" t="e">
        <f>+MIR_2018!#REF!</f>
        <v>#REF!</v>
      </c>
    </row>
    <row r="105" spans="1:56" s="69" customFormat="1" x14ac:dyDescent="0.25">
      <c r="A105" s="67">
        <f>+VLOOKUP($D105,Catálogos!$A$14:$E$40,5,0)</f>
        <v>2</v>
      </c>
      <c r="B105" s="68" t="str">
        <f>+VLOOKUP($D105,Catálogos!$A$14:$E$40,3,0)</f>
        <v>Promover el pleno ejercicio de los derechos de acceso a la información pública y de protección de datos personales, así como la transparencia y apertura de las instituciones públicas.</v>
      </c>
      <c r="C105" s="68" t="str">
        <f>+VLOOKUP(D105,Catálogos!$A$14:$F$40,6,0)</f>
        <v>Presidencia</v>
      </c>
      <c r="D105" s="69" t="str">
        <f>+MID(MIR_2018!$D$6,1,3)</f>
        <v>170</v>
      </c>
      <c r="E105" s="68" t="str">
        <f>+MID(MIR_2018!$D$6,7,150)</f>
        <v>Dirección General de Comunicación Social y Difusión</v>
      </c>
      <c r="F105" s="69" t="e">
        <f>+MIR_2018!#REF!</f>
        <v>#REF!</v>
      </c>
      <c r="G105" s="69" t="e">
        <f>MIR_2018!#REF!</f>
        <v>#REF!</v>
      </c>
      <c r="H105" s="70" t="e">
        <f>+MIR_2018!#REF!</f>
        <v>#REF!</v>
      </c>
      <c r="I105" s="70" t="e">
        <f>+MIR_2018!#REF!</f>
        <v>#REF!</v>
      </c>
      <c r="J105" s="70" t="e">
        <f>+MIR_2018!#REF!</f>
        <v>#REF!</v>
      </c>
      <c r="K105" s="70" t="e">
        <f>+MIR_2018!#REF!</f>
        <v>#REF!</v>
      </c>
      <c r="L105" s="70" t="e">
        <f>+MIR_2018!#REF!</f>
        <v>#REF!</v>
      </c>
      <c r="M105" s="70" t="e">
        <f>+MIR_2018!#REF!</f>
        <v>#REF!</v>
      </c>
      <c r="N105" s="70" t="e">
        <f>+MIR_2018!#REF!</f>
        <v>#REF!</v>
      </c>
      <c r="O105" s="70" t="e">
        <f>+MIR_2018!#REF!</f>
        <v>#REF!</v>
      </c>
      <c r="P105" s="70" t="e">
        <f>+MIR_2018!#REF!</f>
        <v>#REF!</v>
      </c>
      <c r="Q105" s="70" t="e">
        <f>+MIR_2018!#REF!</f>
        <v>#REF!</v>
      </c>
      <c r="R105" s="70" t="e">
        <f>+MIR_2018!#REF!</f>
        <v>#REF!</v>
      </c>
      <c r="S105" s="70" t="e">
        <f>+MIR_2018!#REF!</f>
        <v>#REF!</v>
      </c>
      <c r="T105" s="70" t="e">
        <f>+MIR_2018!#REF!</f>
        <v>#REF!</v>
      </c>
      <c r="U105" s="71" t="e">
        <f>+MIR_2018!#REF!</f>
        <v>#REF!</v>
      </c>
      <c r="V105" s="71" t="e">
        <f>+MIR_2018!#REF!</f>
        <v>#REF!</v>
      </c>
      <c r="W105" s="69" t="e">
        <f>+MIR_2018!#REF!</f>
        <v>#REF!</v>
      </c>
      <c r="X105" s="67" t="e">
        <f>+MIR_2018!#REF!</f>
        <v>#REF!</v>
      </c>
      <c r="Y105" s="70" t="e">
        <f>+MIR_2018!#REF!</f>
        <v>#REF!</v>
      </c>
      <c r="Z105" s="69" t="e">
        <f>+MIR_2018!#REF!</f>
        <v>#REF!</v>
      </c>
      <c r="AA105" s="69" t="e">
        <f>+MIR_2018!#REF!</f>
        <v>#REF!</v>
      </c>
      <c r="AB105" s="69" t="e">
        <f ca="1">+IF(AD105="No aplica","-",IF(MIR_2018!#REF!="Sin avance","Sin avance",IF(MIR_2018!#REF!&lt;&gt;"Sin avance",_xlfn.FORMULATEXT(MIR_2018!#REF!),"0")))</f>
        <v>#REF!</v>
      </c>
      <c r="AC105" s="69" t="e">
        <f>+MIR_2018!#REF!</f>
        <v>#REF!</v>
      </c>
      <c r="AD105" s="69" t="e">
        <f>+MIR_2018!#REF!</f>
        <v>#REF!</v>
      </c>
      <c r="AE105" s="69" t="e">
        <f>+MIR_2018!#REF!</f>
        <v>#REF!</v>
      </c>
      <c r="AF105" s="70" t="e">
        <f>+MIR_2018!#REF!</f>
        <v>#REF!</v>
      </c>
      <c r="AG105" s="69" t="e">
        <f>+MIR_2018!#REF!</f>
        <v>#REF!</v>
      </c>
      <c r="AH105" s="69" t="e">
        <f ca="1">+IF(AJ105="No aplica","-",IF(MIR_2018!#REF!="Sin avance","Sin avance",IF(MIR_2018!#REF!&lt;&gt;"Sin avance",_xlfn.FORMULATEXT(MIR_2018!#REF!),"0")))</f>
        <v>#REF!</v>
      </c>
      <c r="AI105" s="69" t="e">
        <f>+MIR_2018!#REF!</f>
        <v>#REF!</v>
      </c>
      <c r="AJ105" s="69" t="e">
        <f>+MIR_2018!#REF!</f>
        <v>#REF!</v>
      </c>
      <c r="AK105" s="69" t="e">
        <f>+MIR_2018!#REF!</f>
        <v>#REF!</v>
      </c>
      <c r="AL105" s="70" t="e">
        <f>+MIR_2018!#REF!</f>
        <v>#REF!</v>
      </c>
      <c r="AM105" s="69" t="e">
        <f>+MIR_2018!#REF!</f>
        <v>#REF!</v>
      </c>
      <c r="AN105" s="69" t="e">
        <f ca="1">+IF(AP105="No aplica","0",IF(MIR_2018!#REF!="Sin avance","Sin avance",IF(MIR_2018!#REF!&lt;&gt;"Sin avance",_xlfn.FORMULATEXT(MIR_2018!#REF!),"0")))</f>
        <v>#REF!</v>
      </c>
      <c r="AO105" s="69" t="e">
        <f>+MIR_2018!#REF!</f>
        <v>#REF!</v>
      </c>
      <c r="AP105" s="69" t="e">
        <f>+MIR_2018!#REF!</f>
        <v>#REF!</v>
      </c>
      <c r="AQ105" s="69" t="e">
        <f>+MIR_2018!#REF!</f>
        <v>#REF!</v>
      </c>
      <c r="AR105" s="70" t="e">
        <f>+MIR_2018!#REF!</f>
        <v>#REF!</v>
      </c>
      <c r="AS105" s="69" t="e">
        <f>+MIR_2018!#REF!</f>
        <v>#REF!</v>
      </c>
      <c r="AT105" s="69" t="e">
        <f ca="1">+IF(AV105="No aplica","0",IF(MIR_2018!#REF!="Sin avance","Sin avance",IF(MIR_2018!#REF!&lt;&gt;"Sin avance",_xlfn.FORMULATEXT(MIR_2018!#REF!),"0")))</f>
        <v>#REF!</v>
      </c>
      <c r="AU105" s="69" t="e">
        <f>+MIR_2018!#REF!</f>
        <v>#REF!</v>
      </c>
      <c r="AV105" s="69" t="e">
        <f>+MIR_2018!#REF!</f>
        <v>#REF!</v>
      </c>
      <c r="AW105" s="69" t="e">
        <f>+MIR_2018!#REF!</f>
        <v>#REF!</v>
      </c>
      <c r="AX105" s="70" t="e">
        <f>+MIR_2018!#REF!</f>
        <v>#REF!</v>
      </c>
      <c r="AY105" s="69" t="e">
        <f>+MIR_2018!#REF!</f>
        <v>#REF!</v>
      </c>
      <c r="AZ105" s="72" t="e">
        <f ca="1">+IF(BB105="No aplica","-",IF(MIR_2018!#REF!="Sin avance","Sin avance",IF(MIR_2018!#REF!&lt;&gt;"Sin avance",_xlfn.FORMULATEXT(MIR_2018!#REF!),"-")))</f>
        <v>#REF!</v>
      </c>
      <c r="BA105" s="69" t="e">
        <f>+MIR_2018!#REF!</f>
        <v>#REF!</v>
      </c>
      <c r="BB105" s="69" t="e">
        <f>+MIR_2018!#REF!</f>
        <v>#REF!</v>
      </c>
      <c r="BC105" s="69" t="e">
        <f>+MIR_2018!#REF!</f>
        <v>#REF!</v>
      </c>
      <c r="BD105" s="70" t="e">
        <f>+MIR_2018!#REF!</f>
        <v>#REF!</v>
      </c>
    </row>
    <row r="106" spans="1:56" s="69" customFormat="1" x14ac:dyDescent="0.25">
      <c r="A106" s="67">
        <f>+VLOOKUP($D106,Catálogos!$A$14:$E$40,5,0)</f>
        <v>2</v>
      </c>
      <c r="B106" s="68" t="str">
        <f>+VLOOKUP($D106,Catálogos!$A$14:$E$40,3,0)</f>
        <v>Promover el pleno ejercicio de los derechos de acceso a la información pública y de protección de datos personales, así como la transparencia y apertura de las instituciones públicas.</v>
      </c>
      <c r="C106" s="68" t="str">
        <f>+VLOOKUP(D106,Catálogos!$A$14:$F$40,6,0)</f>
        <v>Presidencia</v>
      </c>
      <c r="D106" s="69" t="str">
        <f>+MID(MIR_2018!$D$6,1,3)</f>
        <v>170</v>
      </c>
      <c r="E106" s="68" t="str">
        <f>+MID(MIR_2018!$D$6,7,150)</f>
        <v>Dirección General de Comunicación Social y Difusión</v>
      </c>
      <c r="F106" s="69" t="e">
        <f>+MIR_2018!#REF!</f>
        <v>#REF!</v>
      </c>
      <c r="G106" s="69" t="e">
        <f>MIR_2018!#REF!</f>
        <v>#REF!</v>
      </c>
      <c r="H106" s="70" t="e">
        <f>+MIR_2018!#REF!</f>
        <v>#REF!</v>
      </c>
      <c r="I106" s="70" t="e">
        <f>+MIR_2018!#REF!</f>
        <v>#REF!</v>
      </c>
      <c r="J106" s="70" t="e">
        <f>+MIR_2018!#REF!</f>
        <v>#REF!</v>
      </c>
      <c r="K106" s="70" t="e">
        <f>+MIR_2018!#REF!</f>
        <v>#REF!</v>
      </c>
      <c r="L106" s="70" t="e">
        <f>+MIR_2018!#REF!</f>
        <v>#REF!</v>
      </c>
      <c r="M106" s="70" t="e">
        <f>+MIR_2018!#REF!</f>
        <v>#REF!</v>
      </c>
      <c r="N106" s="70" t="e">
        <f>+MIR_2018!#REF!</f>
        <v>#REF!</v>
      </c>
      <c r="O106" s="70" t="e">
        <f>+MIR_2018!#REF!</f>
        <v>#REF!</v>
      </c>
      <c r="P106" s="70" t="e">
        <f>+MIR_2018!#REF!</f>
        <v>#REF!</v>
      </c>
      <c r="Q106" s="70" t="e">
        <f>+MIR_2018!#REF!</f>
        <v>#REF!</v>
      </c>
      <c r="R106" s="70" t="e">
        <f>+MIR_2018!#REF!</f>
        <v>#REF!</v>
      </c>
      <c r="S106" s="70" t="e">
        <f>+MIR_2018!#REF!</f>
        <v>#REF!</v>
      </c>
      <c r="T106" s="70" t="e">
        <f>+MIR_2018!#REF!</f>
        <v>#REF!</v>
      </c>
      <c r="U106" s="71" t="e">
        <f>+MIR_2018!#REF!</f>
        <v>#REF!</v>
      </c>
      <c r="V106" s="71" t="e">
        <f>+MIR_2018!#REF!</f>
        <v>#REF!</v>
      </c>
      <c r="W106" s="69" t="e">
        <f>+MIR_2018!#REF!</f>
        <v>#REF!</v>
      </c>
      <c r="X106" s="67" t="e">
        <f>+MIR_2018!#REF!</f>
        <v>#REF!</v>
      </c>
      <c r="Y106" s="70" t="e">
        <f>+MIR_2018!#REF!</f>
        <v>#REF!</v>
      </c>
      <c r="Z106" s="69" t="e">
        <f>+MIR_2018!#REF!</f>
        <v>#REF!</v>
      </c>
      <c r="AA106" s="69" t="e">
        <f>+MIR_2018!#REF!</f>
        <v>#REF!</v>
      </c>
      <c r="AB106" s="69" t="e">
        <f ca="1">+IF(AD106="No aplica","-",IF(MIR_2018!#REF!="Sin avance","Sin avance",IF(MIR_2018!#REF!&lt;&gt;"Sin avance",_xlfn.FORMULATEXT(MIR_2018!#REF!),"0")))</f>
        <v>#REF!</v>
      </c>
      <c r="AC106" s="69" t="e">
        <f>+MIR_2018!#REF!</f>
        <v>#REF!</v>
      </c>
      <c r="AD106" s="69" t="e">
        <f>+MIR_2018!#REF!</f>
        <v>#REF!</v>
      </c>
      <c r="AE106" s="69" t="e">
        <f>+MIR_2018!#REF!</f>
        <v>#REF!</v>
      </c>
      <c r="AF106" s="70" t="e">
        <f>+MIR_2018!#REF!</f>
        <v>#REF!</v>
      </c>
      <c r="AG106" s="69" t="e">
        <f>+MIR_2018!#REF!</f>
        <v>#REF!</v>
      </c>
      <c r="AH106" s="69" t="e">
        <f ca="1">+IF(AJ106="No aplica","-",IF(MIR_2018!#REF!="Sin avance","Sin avance",IF(MIR_2018!#REF!&lt;&gt;"Sin avance",_xlfn.FORMULATEXT(MIR_2018!#REF!),"0")))</f>
        <v>#REF!</v>
      </c>
      <c r="AI106" s="69" t="e">
        <f>+MIR_2018!#REF!</f>
        <v>#REF!</v>
      </c>
      <c r="AJ106" s="69" t="e">
        <f>+MIR_2018!#REF!</f>
        <v>#REF!</v>
      </c>
      <c r="AK106" s="69" t="e">
        <f>+MIR_2018!#REF!</f>
        <v>#REF!</v>
      </c>
      <c r="AL106" s="70" t="e">
        <f>+MIR_2018!#REF!</f>
        <v>#REF!</v>
      </c>
      <c r="AM106" s="69" t="e">
        <f>+MIR_2018!#REF!</f>
        <v>#REF!</v>
      </c>
      <c r="AN106" s="69" t="e">
        <f ca="1">+IF(AP106="No aplica","0",IF(MIR_2018!#REF!="Sin avance","Sin avance",IF(MIR_2018!#REF!&lt;&gt;"Sin avance",_xlfn.FORMULATEXT(MIR_2018!#REF!),"0")))</f>
        <v>#REF!</v>
      </c>
      <c r="AO106" s="69" t="e">
        <f>+MIR_2018!#REF!</f>
        <v>#REF!</v>
      </c>
      <c r="AP106" s="69" t="e">
        <f>+MIR_2018!#REF!</f>
        <v>#REF!</v>
      </c>
      <c r="AQ106" s="69" t="e">
        <f>+MIR_2018!#REF!</f>
        <v>#REF!</v>
      </c>
      <c r="AR106" s="70" t="e">
        <f>+MIR_2018!#REF!</f>
        <v>#REF!</v>
      </c>
      <c r="AS106" s="69" t="e">
        <f>+MIR_2018!#REF!</f>
        <v>#REF!</v>
      </c>
      <c r="AT106" s="69" t="e">
        <f ca="1">+IF(AV106="No aplica","0",IF(MIR_2018!#REF!="Sin avance","Sin avance",IF(MIR_2018!#REF!&lt;&gt;"Sin avance",_xlfn.FORMULATEXT(MIR_2018!#REF!),"0")))</f>
        <v>#REF!</v>
      </c>
      <c r="AU106" s="69" t="e">
        <f>+MIR_2018!#REF!</f>
        <v>#REF!</v>
      </c>
      <c r="AV106" s="69" t="e">
        <f>+MIR_2018!#REF!</f>
        <v>#REF!</v>
      </c>
      <c r="AW106" s="69" t="e">
        <f>+MIR_2018!#REF!</f>
        <v>#REF!</v>
      </c>
      <c r="AX106" s="70" t="e">
        <f>+MIR_2018!#REF!</f>
        <v>#REF!</v>
      </c>
      <c r="AY106" s="69" t="e">
        <f>+MIR_2018!#REF!</f>
        <v>#REF!</v>
      </c>
      <c r="AZ106" s="72" t="e">
        <f ca="1">+IF(BB106="No aplica","-",IF(MIR_2018!#REF!="Sin avance","Sin avance",IF(MIR_2018!#REF!&lt;&gt;"Sin avance",_xlfn.FORMULATEXT(MIR_2018!#REF!),"-")))</f>
        <v>#REF!</v>
      </c>
      <c r="BA106" s="69" t="e">
        <f>+MIR_2018!#REF!</f>
        <v>#REF!</v>
      </c>
      <c r="BB106" s="69" t="e">
        <f>+MIR_2018!#REF!</f>
        <v>#REF!</v>
      </c>
      <c r="BC106" s="69" t="e">
        <f>+MIR_2018!#REF!</f>
        <v>#REF!</v>
      </c>
      <c r="BD106" s="70" t="e">
        <f>+MIR_2018!#REF!</f>
        <v>#REF!</v>
      </c>
    </row>
    <row r="107" spans="1:56" s="69" customFormat="1" x14ac:dyDescent="0.25">
      <c r="A107" s="67">
        <f>+VLOOKUP($D107,Catálogos!$A$14:$E$40,5,0)</f>
        <v>2</v>
      </c>
      <c r="B107" s="68" t="str">
        <f>+VLOOKUP($D107,Catálogos!$A$14:$E$40,3,0)</f>
        <v>Promover el pleno ejercicio de los derechos de acceso a la información pública y de protección de datos personales, así como la transparencia y apertura de las instituciones públicas.</v>
      </c>
      <c r="C107" s="68" t="str">
        <f>+VLOOKUP(D107,Catálogos!$A$14:$F$40,6,0)</f>
        <v>Presidencia</v>
      </c>
      <c r="D107" s="69" t="str">
        <f>+MID(MIR_2018!$D$6,1,3)</f>
        <v>170</v>
      </c>
      <c r="E107" s="68" t="str">
        <f>+MID(MIR_2018!$D$6,7,150)</f>
        <v>Dirección General de Comunicación Social y Difusión</v>
      </c>
      <c r="F107" s="69" t="e">
        <f>+MIR_2018!#REF!</f>
        <v>#REF!</v>
      </c>
      <c r="G107" s="69" t="e">
        <f>MIR_2018!#REF!</f>
        <v>#REF!</v>
      </c>
      <c r="H107" s="70" t="e">
        <f>+MIR_2018!#REF!</f>
        <v>#REF!</v>
      </c>
      <c r="I107" s="70" t="e">
        <f>+MIR_2018!#REF!</f>
        <v>#REF!</v>
      </c>
      <c r="J107" s="70" t="e">
        <f>+MIR_2018!#REF!</f>
        <v>#REF!</v>
      </c>
      <c r="K107" s="70" t="e">
        <f>+MIR_2018!#REF!</f>
        <v>#REF!</v>
      </c>
      <c r="L107" s="70" t="e">
        <f>+MIR_2018!#REF!</f>
        <v>#REF!</v>
      </c>
      <c r="M107" s="70" t="e">
        <f>+MIR_2018!#REF!</f>
        <v>#REF!</v>
      </c>
      <c r="N107" s="70" t="e">
        <f>+MIR_2018!#REF!</f>
        <v>#REF!</v>
      </c>
      <c r="O107" s="70" t="e">
        <f>+MIR_2018!#REF!</f>
        <v>#REF!</v>
      </c>
      <c r="P107" s="70" t="e">
        <f>+MIR_2018!#REF!</f>
        <v>#REF!</v>
      </c>
      <c r="Q107" s="70" t="e">
        <f>+MIR_2018!#REF!</f>
        <v>#REF!</v>
      </c>
      <c r="R107" s="70" t="e">
        <f>+MIR_2018!#REF!</f>
        <v>#REF!</v>
      </c>
      <c r="S107" s="70" t="e">
        <f>+MIR_2018!#REF!</f>
        <v>#REF!</v>
      </c>
      <c r="T107" s="70" t="e">
        <f>+MIR_2018!#REF!</f>
        <v>#REF!</v>
      </c>
      <c r="U107" s="71" t="e">
        <f>+MIR_2018!#REF!</f>
        <v>#REF!</v>
      </c>
      <c r="V107" s="71" t="e">
        <f>+MIR_2018!#REF!</f>
        <v>#REF!</v>
      </c>
      <c r="W107" s="69" t="e">
        <f>+MIR_2018!#REF!</f>
        <v>#REF!</v>
      </c>
      <c r="X107" s="67" t="e">
        <f>+MIR_2018!#REF!</f>
        <v>#REF!</v>
      </c>
      <c r="Y107" s="70" t="e">
        <f>+MIR_2018!#REF!</f>
        <v>#REF!</v>
      </c>
      <c r="Z107" s="69" t="e">
        <f>+MIR_2018!#REF!</f>
        <v>#REF!</v>
      </c>
      <c r="AA107" s="69" t="e">
        <f>+MIR_2018!#REF!</f>
        <v>#REF!</v>
      </c>
      <c r="AB107" s="69" t="e">
        <f ca="1">+IF(AD107="No aplica","-",IF(MIR_2018!#REF!="Sin avance","Sin avance",IF(MIR_2018!#REF!&lt;&gt;"Sin avance",_xlfn.FORMULATEXT(MIR_2018!#REF!),"0")))</f>
        <v>#REF!</v>
      </c>
      <c r="AC107" s="69" t="e">
        <f>+MIR_2018!#REF!</f>
        <v>#REF!</v>
      </c>
      <c r="AD107" s="69" t="e">
        <f>+MIR_2018!#REF!</f>
        <v>#REF!</v>
      </c>
      <c r="AE107" s="69" t="e">
        <f>+MIR_2018!#REF!</f>
        <v>#REF!</v>
      </c>
      <c r="AF107" s="70" t="e">
        <f>+MIR_2018!#REF!</f>
        <v>#REF!</v>
      </c>
      <c r="AG107" s="69" t="e">
        <f>+MIR_2018!#REF!</f>
        <v>#REF!</v>
      </c>
      <c r="AH107" s="69" t="e">
        <f ca="1">+IF(AJ107="No aplica","-",IF(MIR_2018!#REF!="Sin avance","Sin avance",IF(MIR_2018!#REF!&lt;&gt;"Sin avance",_xlfn.FORMULATEXT(MIR_2018!#REF!),"0")))</f>
        <v>#REF!</v>
      </c>
      <c r="AI107" s="69" t="e">
        <f>+MIR_2018!#REF!</f>
        <v>#REF!</v>
      </c>
      <c r="AJ107" s="69" t="e">
        <f>+MIR_2018!#REF!</f>
        <v>#REF!</v>
      </c>
      <c r="AK107" s="69" t="e">
        <f>+MIR_2018!#REF!</f>
        <v>#REF!</v>
      </c>
      <c r="AL107" s="70" t="e">
        <f>+MIR_2018!#REF!</f>
        <v>#REF!</v>
      </c>
      <c r="AM107" s="69" t="e">
        <f>+MIR_2018!#REF!</f>
        <v>#REF!</v>
      </c>
      <c r="AN107" s="69" t="e">
        <f ca="1">+IF(AP107="No aplica","0",IF(MIR_2018!#REF!="Sin avance","Sin avance",IF(MIR_2018!#REF!&lt;&gt;"Sin avance",_xlfn.FORMULATEXT(MIR_2018!#REF!),"0")))</f>
        <v>#REF!</v>
      </c>
      <c r="AO107" s="69" t="e">
        <f>+MIR_2018!#REF!</f>
        <v>#REF!</v>
      </c>
      <c r="AP107" s="69" t="e">
        <f>+MIR_2018!#REF!</f>
        <v>#REF!</v>
      </c>
      <c r="AQ107" s="69" t="e">
        <f>+MIR_2018!#REF!</f>
        <v>#REF!</v>
      </c>
      <c r="AR107" s="70" t="e">
        <f>+MIR_2018!#REF!</f>
        <v>#REF!</v>
      </c>
      <c r="AS107" s="69" t="e">
        <f>+MIR_2018!#REF!</f>
        <v>#REF!</v>
      </c>
      <c r="AT107" s="69" t="e">
        <f ca="1">+IF(AV107="No aplica","0",IF(MIR_2018!#REF!="Sin avance","Sin avance",IF(MIR_2018!#REF!&lt;&gt;"Sin avance",_xlfn.FORMULATEXT(MIR_2018!#REF!),"0")))</f>
        <v>#REF!</v>
      </c>
      <c r="AU107" s="69" t="e">
        <f>+MIR_2018!#REF!</f>
        <v>#REF!</v>
      </c>
      <c r="AV107" s="69" t="e">
        <f>+MIR_2018!#REF!</f>
        <v>#REF!</v>
      </c>
      <c r="AW107" s="69" t="e">
        <f>+MIR_2018!#REF!</f>
        <v>#REF!</v>
      </c>
      <c r="AX107" s="70" t="e">
        <f>+MIR_2018!#REF!</f>
        <v>#REF!</v>
      </c>
      <c r="AY107" s="69" t="e">
        <f>+MIR_2018!#REF!</f>
        <v>#REF!</v>
      </c>
      <c r="AZ107" s="72" t="e">
        <f ca="1">+IF(BB107="No aplica","-",IF(MIR_2018!#REF!="Sin avance","Sin avance",IF(MIR_2018!#REF!&lt;&gt;"Sin avance",_xlfn.FORMULATEXT(MIR_2018!#REF!),"-")))</f>
        <v>#REF!</v>
      </c>
      <c r="BA107" s="69" t="e">
        <f>+MIR_2018!#REF!</f>
        <v>#REF!</v>
      </c>
      <c r="BB107" s="69" t="e">
        <f>+MIR_2018!#REF!</f>
        <v>#REF!</v>
      </c>
      <c r="BC107" s="69" t="e">
        <f>+MIR_2018!#REF!</f>
        <v>#REF!</v>
      </c>
      <c r="BD107" s="70" t="e">
        <f>+MIR_2018!#REF!</f>
        <v>#REF!</v>
      </c>
    </row>
    <row r="108" spans="1:56" s="69" customFormat="1" x14ac:dyDescent="0.25">
      <c r="A108" s="67">
        <f>+VLOOKUP($D108,Catálogos!$A$14:$E$40,5,0)</f>
        <v>2</v>
      </c>
      <c r="B108" s="68" t="str">
        <f>+VLOOKUP($D108,Catálogos!$A$14:$E$40,3,0)</f>
        <v>Promover el pleno ejercicio de los derechos de acceso a la información pública y de protección de datos personales, así como la transparencia y apertura de las instituciones públicas.</v>
      </c>
      <c r="C108" s="68" t="str">
        <f>+VLOOKUP(D108,Catálogos!$A$14:$F$40,6,0)</f>
        <v>Presidencia</v>
      </c>
      <c r="D108" s="69" t="str">
        <f>+MID(MIR_2018!$D$6,1,3)</f>
        <v>170</v>
      </c>
      <c r="E108" s="68" t="str">
        <f>+MID(MIR_2018!$D$6,7,150)</f>
        <v>Dirección General de Comunicación Social y Difusión</v>
      </c>
      <c r="F108" s="69" t="e">
        <f>+MIR_2018!#REF!</f>
        <v>#REF!</v>
      </c>
      <c r="G108" s="69" t="e">
        <f>MIR_2018!#REF!</f>
        <v>#REF!</v>
      </c>
      <c r="H108" s="70" t="e">
        <f>+MIR_2018!#REF!</f>
        <v>#REF!</v>
      </c>
      <c r="I108" s="70" t="e">
        <f>+MIR_2018!#REF!</f>
        <v>#REF!</v>
      </c>
      <c r="J108" s="70" t="e">
        <f>+MIR_2018!#REF!</f>
        <v>#REF!</v>
      </c>
      <c r="K108" s="70" t="e">
        <f>+MIR_2018!#REF!</f>
        <v>#REF!</v>
      </c>
      <c r="L108" s="70" t="e">
        <f>+MIR_2018!#REF!</f>
        <v>#REF!</v>
      </c>
      <c r="M108" s="70" t="e">
        <f>+MIR_2018!#REF!</f>
        <v>#REF!</v>
      </c>
      <c r="N108" s="70" t="e">
        <f>+MIR_2018!#REF!</f>
        <v>#REF!</v>
      </c>
      <c r="O108" s="70" t="e">
        <f>+MIR_2018!#REF!</f>
        <v>#REF!</v>
      </c>
      <c r="P108" s="70" t="e">
        <f>+MIR_2018!#REF!</f>
        <v>#REF!</v>
      </c>
      <c r="Q108" s="70" t="e">
        <f>+MIR_2018!#REF!</f>
        <v>#REF!</v>
      </c>
      <c r="R108" s="70" t="e">
        <f>+MIR_2018!#REF!</f>
        <v>#REF!</v>
      </c>
      <c r="S108" s="70" t="e">
        <f>+MIR_2018!#REF!</f>
        <v>#REF!</v>
      </c>
      <c r="T108" s="70" t="e">
        <f>+MIR_2018!#REF!</f>
        <v>#REF!</v>
      </c>
      <c r="U108" s="71" t="e">
        <f>+MIR_2018!#REF!</f>
        <v>#REF!</v>
      </c>
      <c r="V108" s="71" t="e">
        <f>+MIR_2018!#REF!</f>
        <v>#REF!</v>
      </c>
      <c r="W108" s="69" t="e">
        <f>+MIR_2018!#REF!</f>
        <v>#REF!</v>
      </c>
      <c r="X108" s="67" t="e">
        <f>+MIR_2018!#REF!</f>
        <v>#REF!</v>
      </c>
      <c r="Y108" s="70" t="e">
        <f>+MIR_2018!#REF!</f>
        <v>#REF!</v>
      </c>
      <c r="Z108" s="69" t="e">
        <f>+MIR_2018!#REF!</f>
        <v>#REF!</v>
      </c>
      <c r="AA108" s="69" t="e">
        <f>+MIR_2018!#REF!</f>
        <v>#REF!</v>
      </c>
      <c r="AB108" s="69" t="e">
        <f ca="1">+IF(AD108="No aplica","-",IF(MIR_2018!#REF!="Sin avance","Sin avance",IF(MIR_2018!#REF!&lt;&gt;"Sin avance",_xlfn.FORMULATEXT(MIR_2018!#REF!),"0")))</f>
        <v>#REF!</v>
      </c>
      <c r="AC108" s="69" t="e">
        <f>+MIR_2018!#REF!</f>
        <v>#REF!</v>
      </c>
      <c r="AD108" s="69" t="e">
        <f>+MIR_2018!#REF!</f>
        <v>#REF!</v>
      </c>
      <c r="AE108" s="69" t="e">
        <f>+MIR_2018!#REF!</f>
        <v>#REF!</v>
      </c>
      <c r="AF108" s="70" t="e">
        <f>+MIR_2018!#REF!</f>
        <v>#REF!</v>
      </c>
      <c r="AG108" s="69" t="e">
        <f>+MIR_2018!#REF!</f>
        <v>#REF!</v>
      </c>
      <c r="AH108" s="69" t="e">
        <f ca="1">+IF(AJ108="No aplica","-",IF(MIR_2018!#REF!="Sin avance","Sin avance",IF(MIR_2018!#REF!&lt;&gt;"Sin avance",_xlfn.FORMULATEXT(MIR_2018!#REF!),"0")))</f>
        <v>#REF!</v>
      </c>
      <c r="AI108" s="69" t="e">
        <f>+MIR_2018!#REF!</f>
        <v>#REF!</v>
      </c>
      <c r="AJ108" s="69" t="e">
        <f>+MIR_2018!#REF!</f>
        <v>#REF!</v>
      </c>
      <c r="AK108" s="69" t="e">
        <f>+MIR_2018!#REF!</f>
        <v>#REF!</v>
      </c>
      <c r="AL108" s="70" t="e">
        <f>+MIR_2018!#REF!</f>
        <v>#REF!</v>
      </c>
      <c r="AM108" s="69" t="e">
        <f>+MIR_2018!#REF!</f>
        <v>#REF!</v>
      </c>
      <c r="AN108" s="69" t="e">
        <f ca="1">+IF(AP108="No aplica","0",IF(MIR_2018!#REF!="Sin avance","Sin avance",IF(MIR_2018!#REF!&lt;&gt;"Sin avance",_xlfn.FORMULATEXT(MIR_2018!#REF!),"0")))</f>
        <v>#REF!</v>
      </c>
      <c r="AO108" s="69" t="e">
        <f>+MIR_2018!#REF!</f>
        <v>#REF!</v>
      </c>
      <c r="AP108" s="69" t="e">
        <f>+MIR_2018!#REF!</f>
        <v>#REF!</v>
      </c>
      <c r="AQ108" s="69" t="e">
        <f>+MIR_2018!#REF!</f>
        <v>#REF!</v>
      </c>
      <c r="AR108" s="70" t="e">
        <f>+MIR_2018!#REF!</f>
        <v>#REF!</v>
      </c>
      <c r="AS108" s="69" t="e">
        <f>+MIR_2018!#REF!</f>
        <v>#REF!</v>
      </c>
      <c r="AT108" s="69" t="e">
        <f ca="1">+IF(AV108="No aplica","0",IF(MIR_2018!#REF!="Sin avance","Sin avance",IF(MIR_2018!#REF!&lt;&gt;"Sin avance",_xlfn.FORMULATEXT(MIR_2018!#REF!),"0")))</f>
        <v>#REF!</v>
      </c>
      <c r="AU108" s="69" t="e">
        <f>+MIR_2018!#REF!</f>
        <v>#REF!</v>
      </c>
      <c r="AV108" s="69" t="e">
        <f>+MIR_2018!#REF!</f>
        <v>#REF!</v>
      </c>
      <c r="AW108" s="69" t="e">
        <f>+MIR_2018!#REF!</f>
        <v>#REF!</v>
      </c>
      <c r="AX108" s="70" t="e">
        <f>+MIR_2018!#REF!</f>
        <v>#REF!</v>
      </c>
      <c r="AY108" s="69" t="e">
        <f>+MIR_2018!#REF!</f>
        <v>#REF!</v>
      </c>
      <c r="AZ108" s="72" t="e">
        <f ca="1">+IF(BB108="No aplica","-",IF(MIR_2018!#REF!="Sin avance","Sin avance",IF(MIR_2018!#REF!&lt;&gt;"Sin avance",_xlfn.FORMULATEXT(MIR_2018!#REF!),"-")))</f>
        <v>#REF!</v>
      </c>
      <c r="BA108" s="69" t="e">
        <f>+MIR_2018!#REF!</f>
        <v>#REF!</v>
      </c>
      <c r="BB108" s="69" t="e">
        <f>+MIR_2018!#REF!</f>
        <v>#REF!</v>
      </c>
      <c r="BC108" s="69" t="e">
        <f>+MIR_2018!#REF!</f>
        <v>#REF!</v>
      </c>
      <c r="BD108" s="70" t="e">
        <f>+MIR_2018!#REF!</f>
        <v>#REF!</v>
      </c>
    </row>
    <row r="109" spans="1:56" s="69" customFormat="1" x14ac:dyDescent="0.25">
      <c r="A109" s="67">
        <f>+VLOOKUP($D109,Catálogos!$A$14:$E$40,5,0)</f>
        <v>2</v>
      </c>
      <c r="B109" s="68" t="str">
        <f>+VLOOKUP($D109,Catálogos!$A$14:$E$40,3,0)</f>
        <v>Promover el pleno ejercicio de los derechos de acceso a la información pública y de protección de datos personales, así como la transparencia y apertura de las instituciones públicas.</v>
      </c>
      <c r="C109" s="68" t="str">
        <f>+VLOOKUP(D109,Catálogos!$A$14:$F$40,6,0)</f>
        <v>Presidencia</v>
      </c>
      <c r="D109" s="69" t="str">
        <f>+MID(MIR_2018!$D$6,1,3)</f>
        <v>170</v>
      </c>
      <c r="E109" s="68" t="str">
        <f>+MID(MIR_2018!$D$6,7,150)</f>
        <v>Dirección General de Comunicación Social y Difusión</v>
      </c>
      <c r="F109" s="69" t="e">
        <f>+MIR_2018!#REF!</f>
        <v>#REF!</v>
      </c>
      <c r="G109" s="69" t="e">
        <f>MIR_2018!#REF!</f>
        <v>#REF!</v>
      </c>
      <c r="H109" s="70" t="e">
        <f>+MIR_2018!#REF!</f>
        <v>#REF!</v>
      </c>
      <c r="I109" s="70" t="e">
        <f>+MIR_2018!#REF!</f>
        <v>#REF!</v>
      </c>
      <c r="J109" s="70" t="e">
        <f>+MIR_2018!#REF!</f>
        <v>#REF!</v>
      </c>
      <c r="K109" s="70" t="e">
        <f>+MIR_2018!#REF!</f>
        <v>#REF!</v>
      </c>
      <c r="L109" s="70" t="e">
        <f>+MIR_2018!#REF!</f>
        <v>#REF!</v>
      </c>
      <c r="M109" s="70" t="e">
        <f>+MIR_2018!#REF!</f>
        <v>#REF!</v>
      </c>
      <c r="N109" s="70" t="e">
        <f>+MIR_2018!#REF!</f>
        <v>#REF!</v>
      </c>
      <c r="O109" s="70" t="e">
        <f>+MIR_2018!#REF!</f>
        <v>#REF!</v>
      </c>
      <c r="P109" s="70" t="e">
        <f>+MIR_2018!#REF!</f>
        <v>#REF!</v>
      </c>
      <c r="Q109" s="70" t="e">
        <f>+MIR_2018!#REF!</f>
        <v>#REF!</v>
      </c>
      <c r="R109" s="70" t="e">
        <f>+MIR_2018!#REF!</f>
        <v>#REF!</v>
      </c>
      <c r="S109" s="70" t="e">
        <f>+MIR_2018!#REF!</f>
        <v>#REF!</v>
      </c>
      <c r="T109" s="70" t="e">
        <f>+MIR_2018!#REF!</f>
        <v>#REF!</v>
      </c>
      <c r="U109" s="71" t="e">
        <f>+MIR_2018!#REF!</f>
        <v>#REF!</v>
      </c>
      <c r="V109" s="71" t="e">
        <f>+MIR_2018!#REF!</f>
        <v>#REF!</v>
      </c>
      <c r="W109" s="69" t="e">
        <f>+MIR_2018!#REF!</f>
        <v>#REF!</v>
      </c>
      <c r="X109" s="67" t="e">
        <f>+MIR_2018!#REF!</f>
        <v>#REF!</v>
      </c>
      <c r="Y109" s="70" t="e">
        <f>+MIR_2018!#REF!</f>
        <v>#REF!</v>
      </c>
      <c r="Z109" s="69" t="e">
        <f>+MIR_2018!#REF!</f>
        <v>#REF!</v>
      </c>
      <c r="AA109" s="69" t="e">
        <f>+MIR_2018!#REF!</f>
        <v>#REF!</v>
      </c>
      <c r="AB109" s="69" t="e">
        <f ca="1">+IF(AD109="No aplica","-",IF(MIR_2018!#REF!="Sin avance","Sin avance",IF(MIR_2018!#REF!&lt;&gt;"Sin avance",_xlfn.FORMULATEXT(MIR_2018!#REF!),"0")))</f>
        <v>#REF!</v>
      </c>
      <c r="AC109" s="69" t="e">
        <f>+MIR_2018!#REF!</f>
        <v>#REF!</v>
      </c>
      <c r="AD109" s="69" t="e">
        <f>+MIR_2018!#REF!</f>
        <v>#REF!</v>
      </c>
      <c r="AE109" s="69" t="e">
        <f>+MIR_2018!#REF!</f>
        <v>#REF!</v>
      </c>
      <c r="AF109" s="70" t="e">
        <f>+MIR_2018!#REF!</f>
        <v>#REF!</v>
      </c>
      <c r="AG109" s="69" t="e">
        <f>+MIR_2018!#REF!</f>
        <v>#REF!</v>
      </c>
      <c r="AH109" s="69" t="e">
        <f ca="1">+IF(AJ109="No aplica","-",IF(MIR_2018!#REF!="Sin avance","Sin avance",IF(MIR_2018!#REF!&lt;&gt;"Sin avance",_xlfn.FORMULATEXT(MIR_2018!#REF!),"0")))</f>
        <v>#REF!</v>
      </c>
      <c r="AI109" s="69" t="e">
        <f>+MIR_2018!#REF!</f>
        <v>#REF!</v>
      </c>
      <c r="AJ109" s="69" t="e">
        <f>+MIR_2018!#REF!</f>
        <v>#REF!</v>
      </c>
      <c r="AK109" s="69" t="e">
        <f>+MIR_2018!#REF!</f>
        <v>#REF!</v>
      </c>
      <c r="AL109" s="70" t="e">
        <f>+MIR_2018!#REF!</f>
        <v>#REF!</v>
      </c>
      <c r="AM109" s="69" t="e">
        <f>+MIR_2018!#REF!</f>
        <v>#REF!</v>
      </c>
      <c r="AN109" s="69" t="e">
        <f ca="1">+IF(AP109="No aplica","0",IF(MIR_2018!#REF!="Sin avance","Sin avance",IF(MIR_2018!#REF!&lt;&gt;"Sin avance",_xlfn.FORMULATEXT(MIR_2018!#REF!),"0")))</f>
        <v>#REF!</v>
      </c>
      <c r="AO109" s="69" t="e">
        <f>+MIR_2018!#REF!</f>
        <v>#REF!</v>
      </c>
      <c r="AP109" s="69" t="e">
        <f>+MIR_2018!#REF!</f>
        <v>#REF!</v>
      </c>
      <c r="AQ109" s="69" t="e">
        <f>+MIR_2018!#REF!</f>
        <v>#REF!</v>
      </c>
      <c r="AR109" s="70" t="e">
        <f>+MIR_2018!#REF!</f>
        <v>#REF!</v>
      </c>
      <c r="AS109" s="69" t="e">
        <f>+MIR_2018!#REF!</f>
        <v>#REF!</v>
      </c>
      <c r="AT109" s="69" t="e">
        <f ca="1">+IF(AV109="No aplica","0",IF(MIR_2018!#REF!="Sin avance","Sin avance",IF(MIR_2018!#REF!&lt;&gt;"Sin avance",_xlfn.FORMULATEXT(MIR_2018!#REF!),"0")))</f>
        <v>#REF!</v>
      </c>
      <c r="AU109" s="69" t="e">
        <f>+MIR_2018!#REF!</f>
        <v>#REF!</v>
      </c>
      <c r="AV109" s="69" t="e">
        <f>+MIR_2018!#REF!</f>
        <v>#REF!</v>
      </c>
      <c r="AW109" s="69" t="e">
        <f>+MIR_2018!#REF!</f>
        <v>#REF!</v>
      </c>
      <c r="AX109" s="70" t="e">
        <f>+MIR_2018!#REF!</f>
        <v>#REF!</v>
      </c>
      <c r="AY109" s="69" t="e">
        <f>+MIR_2018!#REF!</f>
        <v>#REF!</v>
      </c>
      <c r="AZ109" s="72" t="e">
        <f ca="1">+IF(BB109="No aplica","-",IF(MIR_2018!#REF!="Sin avance","Sin avance",IF(MIR_2018!#REF!&lt;&gt;"Sin avance",_xlfn.FORMULATEXT(MIR_2018!#REF!),"-")))</f>
        <v>#REF!</v>
      </c>
      <c r="BA109" s="69" t="e">
        <f>+MIR_2018!#REF!</f>
        <v>#REF!</v>
      </c>
      <c r="BB109" s="69" t="e">
        <f>+MIR_2018!#REF!</f>
        <v>#REF!</v>
      </c>
      <c r="BC109" s="69" t="e">
        <f>+MIR_2018!#REF!</f>
        <v>#REF!</v>
      </c>
      <c r="BD109" s="70" t="e">
        <f>+MIR_2018!#REF!</f>
        <v>#REF!</v>
      </c>
    </row>
    <row r="110" spans="1:56" s="69" customFormat="1" x14ac:dyDescent="0.25">
      <c r="A110" s="67">
        <f>+VLOOKUP($D110,Catálogos!$A$14:$E$40,5,0)</f>
        <v>2</v>
      </c>
      <c r="B110" s="68" t="str">
        <f>+VLOOKUP($D110,Catálogos!$A$14:$E$40,3,0)</f>
        <v>Promover el pleno ejercicio de los derechos de acceso a la información pública y de protección de datos personales, así como la transparencia y apertura de las instituciones públicas.</v>
      </c>
      <c r="C110" s="68" t="str">
        <f>+VLOOKUP(D110,Catálogos!$A$14:$F$40,6,0)</f>
        <v>Presidencia</v>
      </c>
      <c r="D110" s="69" t="str">
        <f>+MID(MIR_2018!$D$6,1,3)</f>
        <v>170</v>
      </c>
      <c r="E110" s="68" t="str">
        <f>+MID(MIR_2018!$D$6,7,150)</f>
        <v>Dirección General de Comunicación Social y Difusión</v>
      </c>
      <c r="F110" s="69" t="e">
        <f>+MIR_2018!#REF!</f>
        <v>#REF!</v>
      </c>
      <c r="G110" s="69" t="e">
        <f>MIR_2018!#REF!</f>
        <v>#REF!</v>
      </c>
      <c r="H110" s="70" t="e">
        <f>+MIR_2018!#REF!</f>
        <v>#REF!</v>
      </c>
      <c r="I110" s="70" t="e">
        <f>+MIR_2018!#REF!</f>
        <v>#REF!</v>
      </c>
      <c r="J110" s="70" t="e">
        <f>+MIR_2018!#REF!</f>
        <v>#REF!</v>
      </c>
      <c r="K110" s="70" t="e">
        <f>+MIR_2018!#REF!</f>
        <v>#REF!</v>
      </c>
      <c r="L110" s="70" t="e">
        <f>+MIR_2018!#REF!</f>
        <v>#REF!</v>
      </c>
      <c r="M110" s="70" t="e">
        <f>+MIR_2018!#REF!</f>
        <v>#REF!</v>
      </c>
      <c r="N110" s="70" t="e">
        <f>+MIR_2018!#REF!</f>
        <v>#REF!</v>
      </c>
      <c r="O110" s="70" t="e">
        <f>+MIR_2018!#REF!</f>
        <v>#REF!</v>
      </c>
      <c r="P110" s="70" t="e">
        <f>+MIR_2018!#REF!</f>
        <v>#REF!</v>
      </c>
      <c r="Q110" s="70" t="e">
        <f>+MIR_2018!#REF!</f>
        <v>#REF!</v>
      </c>
      <c r="R110" s="70" t="e">
        <f>+MIR_2018!#REF!</f>
        <v>#REF!</v>
      </c>
      <c r="S110" s="70" t="e">
        <f>+MIR_2018!#REF!</f>
        <v>#REF!</v>
      </c>
      <c r="T110" s="70" t="e">
        <f>+MIR_2018!#REF!</f>
        <v>#REF!</v>
      </c>
      <c r="U110" s="71" t="e">
        <f>+MIR_2018!#REF!</f>
        <v>#REF!</v>
      </c>
      <c r="V110" s="71" t="e">
        <f>+MIR_2018!#REF!</f>
        <v>#REF!</v>
      </c>
      <c r="W110" s="69" t="e">
        <f>+MIR_2018!#REF!</f>
        <v>#REF!</v>
      </c>
      <c r="X110" s="67" t="e">
        <f>+MIR_2018!#REF!</f>
        <v>#REF!</v>
      </c>
      <c r="Y110" s="70" t="e">
        <f>+MIR_2018!#REF!</f>
        <v>#REF!</v>
      </c>
      <c r="Z110" s="69" t="e">
        <f>+MIR_2018!#REF!</f>
        <v>#REF!</v>
      </c>
      <c r="AA110" s="69" t="e">
        <f>+MIR_2018!#REF!</f>
        <v>#REF!</v>
      </c>
      <c r="AB110" s="69" t="e">
        <f ca="1">+IF(AD110="No aplica","-",IF(MIR_2018!#REF!="Sin avance","Sin avance",IF(MIR_2018!#REF!&lt;&gt;"Sin avance",_xlfn.FORMULATEXT(MIR_2018!#REF!),"0")))</f>
        <v>#REF!</v>
      </c>
      <c r="AC110" s="69" t="e">
        <f>+MIR_2018!#REF!</f>
        <v>#REF!</v>
      </c>
      <c r="AD110" s="69" t="e">
        <f>+MIR_2018!#REF!</f>
        <v>#REF!</v>
      </c>
      <c r="AE110" s="69" t="e">
        <f>+MIR_2018!#REF!</f>
        <v>#REF!</v>
      </c>
      <c r="AF110" s="70" t="e">
        <f>+MIR_2018!#REF!</f>
        <v>#REF!</v>
      </c>
      <c r="AG110" s="69" t="e">
        <f>+MIR_2018!#REF!</f>
        <v>#REF!</v>
      </c>
      <c r="AH110" s="69" t="e">
        <f ca="1">+IF(AJ110="No aplica","-",IF(MIR_2018!#REF!="Sin avance","Sin avance",IF(MIR_2018!#REF!&lt;&gt;"Sin avance",_xlfn.FORMULATEXT(MIR_2018!#REF!),"0")))</f>
        <v>#REF!</v>
      </c>
      <c r="AI110" s="69" t="e">
        <f>+MIR_2018!#REF!</f>
        <v>#REF!</v>
      </c>
      <c r="AJ110" s="69" t="e">
        <f>+MIR_2018!#REF!</f>
        <v>#REF!</v>
      </c>
      <c r="AK110" s="69" t="e">
        <f>+MIR_2018!#REF!</f>
        <v>#REF!</v>
      </c>
      <c r="AL110" s="70" t="e">
        <f>+MIR_2018!#REF!</f>
        <v>#REF!</v>
      </c>
      <c r="AM110" s="69" t="e">
        <f>+MIR_2018!#REF!</f>
        <v>#REF!</v>
      </c>
      <c r="AN110" s="69" t="e">
        <f ca="1">+IF(AP110="No aplica","0",IF(MIR_2018!#REF!="Sin avance","Sin avance",IF(MIR_2018!#REF!&lt;&gt;"Sin avance",_xlfn.FORMULATEXT(MIR_2018!#REF!),"0")))</f>
        <v>#REF!</v>
      </c>
      <c r="AO110" s="69" t="e">
        <f>+MIR_2018!#REF!</f>
        <v>#REF!</v>
      </c>
      <c r="AP110" s="69" t="e">
        <f>+MIR_2018!#REF!</f>
        <v>#REF!</v>
      </c>
      <c r="AQ110" s="69" t="e">
        <f>+MIR_2018!#REF!</f>
        <v>#REF!</v>
      </c>
      <c r="AR110" s="70" t="e">
        <f>+MIR_2018!#REF!</f>
        <v>#REF!</v>
      </c>
      <c r="AS110" s="69" t="e">
        <f>+MIR_2018!#REF!</f>
        <v>#REF!</v>
      </c>
      <c r="AT110" s="69" t="e">
        <f ca="1">+IF(AV110="No aplica","0",IF(MIR_2018!#REF!="Sin avance","Sin avance",IF(MIR_2018!#REF!&lt;&gt;"Sin avance",_xlfn.FORMULATEXT(MIR_2018!#REF!),"0")))</f>
        <v>#REF!</v>
      </c>
      <c r="AU110" s="69" t="e">
        <f>+MIR_2018!#REF!</f>
        <v>#REF!</v>
      </c>
      <c r="AV110" s="69" t="e">
        <f>+MIR_2018!#REF!</f>
        <v>#REF!</v>
      </c>
      <c r="AW110" s="69" t="e">
        <f>+MIR_2018!#REF!</f>
        <v>#REF!</v>
      </c>
      <c r="AX110" s="70" t="e">
        <f>+MIR_2018!#REF!</f>
        <v>#REF!</v>
      </c>
      <c r="AY110" s="69" t="e">
        <f>+MIR_2018!#REF!</f>
        <v>#REF!</v>
      </c>
      <c r="AZ110" s="72" t="e">
        <f ca="1">+IF(BB110="No aplica","-",IF(MIR_2018!#REF!="Sin avance","Sin avance",IF(MIR_2018!#REF!&lt;&gt;"Sin avance",_xlfn.FORMULATEXT(MIR_2018!#REF!),"-")))</f>
        <v>#REF!</v>
      </c>
      <c r="BA110" s="69" t="e">
        <f>+MIR_2018!#REF!</f>
        <v>#REF!</v>
      </c>
      <c r="BB110" s="69" t="e">
        <f>+MIR_2018!#REF!</f>
        <v>#REF!</v>
      </c>
      <c r="BC110" s="69" t="e">
        <f>+MIR_2018!#REF!</f>
        <v>#REF!</v>
      </c>
      <c r="BD110" s="70" t="e">
        <f>+MIR_2018!#REF!</f>
        <v>#REF!</v>
      </c>
    </row>
    <row r="111" spans="1:56" s="69" customFormat="1" x14ac:dyDescent="0.25">
      <c r="A111" s="67">
        <f>+VLOOKUP($D111,Catálogos!$A$14:$E$40,5,0)</f>
        <v>2</v>
      </c>
      <c r="B111" s="68" t="str">
        <f>+VLOOKUP($D111,Catálogos!$A$14:$E$40,3,0)</f>
        <v>Promover el pleno ejercicio de los derechos de acceso a la información pública y de protección de datos personales, así como la transparencia y apertura de las instituciones públicas.</v>
      </c>
      <c r="C111" s="68" t="str">
        <f>+VLOOKUP(D111,Catálogos!$A$14:$F$40,6,0)</f>
        <v>Presidencia</v>
      </c>
      <c r="D111" s="69" t="str">
        <f>+MID(MIR_2018!$D$6,1,3)</f>
        <v>170</v>
      </c>
      <c r="E111" s="68" t="str">
        <f>+MID(MIR_2018!$D$6,7,150)</f>
        <v>Dirección General de Comunicación Social y Difusión</v>
      </c>
      <c r="F111" s="69" t="e">
        <f>+MIR_2018!#REF!</f>
        <v>#REF!</v>
      </c>
      <c r="G111" s="69" t="e">
        <f>MIR_2018!#REF!</f>
        <v>#REF!</v>
      </c>
      <c r="H111" s="70" t="e">
        <f>+MIR_2018!#REF!</f>
        <v>#REF!</v>
      </c>
      <c r="I111" s="70" t="e">
        <f>+MIR_2018!#REF!</f>
        <v>#REF!</v>
      </c>
      <c r="J111" s="70" t="e">
        <f>+MIR_2018!#REF!</f>
        <v>#REF!</v>
      </c>
      <c r="K111" s="70" t="e">
        <f>+MIR_2018!#REF!</f>
        <v>#REF!</v>
      </c>
      <c r="L111" s="70" t="e">
        <f>+MIR_2018!#REF!</f>
        <v>#REF!</v>
      </c>
      <c r="M111" s="70" t="e">
        <f>+MIR_2018!#REF!</f>
        <v>#REF!</v>
      </c>
      <c r="N111" s="70" t="e">
        <f>+MIR_2018!#REF!</f>
        <v>#REF!</v>
      </c>
      <c r="O111" s="70" t="e">
        <f>+MIR_2018!#REF!</f>
        <v>#REF!</v>
      </c>
      <c r="P111" s="70" t="e">
        <f>+MIR_2018!#REF!</f>
        <v>#REF!</v>
      </c>
      <c r="Q111" s="70" t="e">
        <f>+MIR_2018!#REF!</f>
        <v>#REF!</v>
      </c>
      <c r="R111" s="70" t="e">
        <f>+MIR_2018!#REF!</f>
        <v>#REF!</v>
      </c>
      <c r="S111" s="70" t="e">
        <f>+MIR_2018!#REF!</f>
        <v>#REF!</v>
      </c>
      <c r="T111" s="70" t="e">
        <f>+MIR_2018!#REF!</f>
        <v>#REF!</v>
      </c>
      <c r="U111" s="71" t="e">
        <f>+MIR_2018!#REF!</f>
        <v>#REF!</v>
      </c>
      <c r="V111" s="71" t="e">
        <f>+MIR_2018!#REF!</f>
        <v>#REF!</v>
      </c>
      <c r="W111" s="69" t="e">
        <f>+MIR_2018!#REF!</f>
        <v>#REF!</v>
      </c>
      <c r="X111" s="67" t="e">
        <f>+MIR_2018!#REF!</f>
        <v>#REF!</v>
      </c>
      <c r="Y111" s="70" t="e">
        <f>+MIR_2018!#REF!</f>
        <v>#REF!</v>
      </c>
      <c r="Z111" s="69" t="e">
        <f>+MIR_2018!#REF!</f>
        <v>#REF!</v>
      </c>
      <c r="AA111" s="69" t="e">
        <f>+MIR_2018!#REF!</f>
        <v>#REF!</v>
      </c>
      <c r="AB111" s="69" t="e">
        <f ca="1">+IF(AD111="No aplica","-",IF(MIR_2018!#REF!="Sin avance","Sin avance",IF(MIR_2018!#REF!&lt;&gt;"Sin avance",_xlfn.FORMULATEXT(MIR_2018!#REF!),"0")))</f>
        <v>#REF!</v>
      </c>
      <c r="AC111" s="69" t="e">
        <f>+MIR_2018!#REF!</f>
        <v>#REF!</v>
      </c>
      <c r="AD111" s="69" t="e">
        <f>+MIR_2018!#REF!</f>
        <v>#REF!</v>
      </c>
      <c r="AE111" s="69" t="e">
        <f>+MIR_2018!#REF!</f>
        <v>#REF!</v>
      </c>
      <c r="AF111" s="70" t="e">
        <f>+MIR_2018!#REF!</f>
        <v>#REF!</v>
      </c>
      <c r="AG111" s="69" t="e">
        <f>+MIR_2018!#REF!</f>
        <v>#REF!</v>
      </c>
      <c r="AH111" s="69" t="e">
        <f ca="1">+IF(AJ111="No aplica","-",IF(MIR_2018!#REF!="Sin avance","Sin avance",IF(MIR_2018!#REF!&lt;&gt;"Sin avance",_xlfn.FORMULATEXT(MIR_2018!#REF!),"0")))</f>
        <v>#REF!</v>
      </c>
      <c r="AI111" s="69" t="e">
        <f>+MIR_2018!#REF!</f>
        <v>#REF!</v>
      </c>
      <c r="AJ111" s="69" t="e">
        <f>+MIR_2018!#REF!</f>
        <v>#REF!</v>
      </c>
      <c r="AK111" s="69" t="e">
        <f>+MIR_2018!#REF!</f>
        <v>#REF!</v>
      </c>
      <c r="AL111" s="70" t="e">
        <f>+MIR_2018!#REF!</f>
        <v>#REF!</v>
      </c>
      <c r="AM111" s="69" t="e">
        <f>+MIR_2018!#REF!</f>
        <v>#REF!</v>
      </c>
      <c r="AN111" s="69" t="e">
        <f ca="1">+IF(AP111="No aplica","0",IF(MIR_2018!#REF!="Sin avance","Sin avance",IF(MIR_2018!#REF!&lt;&gt;"Sin avance",_xlfn.FORMULATEXT(MIR_2018!#REF!),"0")))</f>
        <v>#REF!</v>
      </c>
      <c r="AO111" s="69" t="e">
        <f>+MIR_2018!#REF!</f>
        <v>#REF!</v>
      </c>
      <c r="AP111" s="69" t="e">
        <f>+MIR_2018!#REF!</f>
        <v>#REF!</v>
      </c>
      <c r="AQ111" s="69" t="e">
        <f>+MIR_2018!#REF!</f>
        <v>#REF!</v>
      </c>
      <c r="AR111" s="70" t="e">
        <f>+MIR_2018!#REF!</f>
        <v>#REF!</v>
      </c>
      <c r="AS111" s="69" t="e">
        <f>+MIR_2018!#REF!</f>
        <v>#REF!</v>
      </c>
      <c r="AT111" s="69" t="e">
        <f ca="1">+IF(AV111="No aplica","0",IF(MIR_2018!#REF!="Sin avance","Sin avance",IF(MIR_2018!#REF!&lt;&gt;"Sin avance",_xlfn.FORMULATEXT(MIR_2018!#REF!),"0")))</f>
        <v>#REF!</v>
      </c>
      <c r="AU111" s="69" t="e">
        <f>+MIR_2018!#REF!</f>
        <v>#REF!</v>
      </c>
      <c r="AV111" s="69" t="e">
        <f>+MIR_2018!#REF!</f>
        <v>#REF!</v>
      </c>
      <c r="AW111" s="69" t="e">
        <f>+MIR_2018!#REF!</f>
        <v>#REF!</v>
      </c>
      <c r="AX111" s="70" t="e">
        <f>+MIR_2018!#REF!</f>
        <v>#REF!</v>
      </c>
      <c r="AY111" s="69" t="e">
        <f>+MIR_2018!#REF!</f>
        <v>#REF!</v>
      </c>
      <c r="AZ111" s="72" t="e">
        <f ca="1">+IF(BB111="No aplica","-",IF(MIR_2018!#REF!="Sin avance","Sin avance",IF(MIR_2018!#REF!&lt;&gt;"Sin avance",_xlfn.FORMULATEXT(MIR_2018!#REF!),"-")))</f>
        <v>#REF!</v>
      </c>
      <c r="BA111" s="69" t="e">
        <f>+MIR_2018!#REF!</f>
        <v>#REF!</v>
      </c>
      <c r="BB111" s="69" t="e">
        <f>+MIR_2018!#REF!</f>
        <v>#REF!</v>
      </c>
      <c r="BC111" s="69" t="e">
        <f>+MIR_2018!#REF!</f>
        <v>#REF!</v>
      </c>
      <c r="BD111" s="70" t="e">
        <f>+MIR_2018!#REF!</f>
        <v>#REF!</v>
      </c>
    </row>
    <row r="112" spans="1:56" s="69" customFormat="1" x14ac:dyDescent="0.25">
      <c r="A112" s="67">
        <f>+VLOOKUP($D112,Catálogos!$A$14:$E$40,5,0)</f>
        <v>2</v>
      </c>
      <c r="B112" s="68" t="str">
        <f>+VLOOKUP($D112,Catálogos!$A$14:$E$40,3,0)</f>
        <v>Promover el pleno ejercicio de los derechos de acceso a la información pública y de protección de datos personales, así como la transparencia y apertura de las instituciones públicas.</v>
      </c>
      <c r="C112" s="68" t="str">
        <f>+VLOOKUP(D112,Catálogos!$A$14:$F$40,6,0)</f>
        <v>Presidencia</v>
      </c>
      <c r="D112" s="69" t="str">
        <f>+MID(MIR_2018!$D$6,1,3)</f>
        <v>170</v>
      </c>
      <c r="E112" s="68" t="str">
        <f>+MID(MIR_2018!$D$6,7,150)</f>
        <v>Dirección General de Comunicación Social y Difusión</v>
      </c>
      <c r="F112" s="69" t="e">
        <f>+MIR_2018!#REF!</f>
        <v>#REF!</v>
      </c>
      <c r="G112" s="69" t="e">
        <f>MIR_2018!#REF!</f>
        <v>#REF!</v>
      </c>
      <c r="H112" s="70" t="e">
        <f>+MIR_2018!#REF!</f>
        <v>#REF!</v>
      </c>
      <c r="I112" s="70" t="e">
        <f>+MIR_2018!#REF!</f>
        <v>#REF!</v>
      </c>
      <c r="J112" s="70" t="e">
        <f>+MIR_2018!#REF!</f>
        <v>#REF!</v>
      </c>
      <c r="K112" s="70" t="e">
        <f>+MIR_2018!#REF!</f>
        <v>#REF!</v>
      </c>
      <c r="L112" s="70" t="e">
        <f>+MIR_2018!#REF!</f>
        <v>#REF!</v>
      </c>
      <c r="M112" s="70" t="e">
        <f>+MIR_2018!#REF!</f>
        <v>#REF!</v>
      </c>
      <c r="N112" s="70" t="e">
        <f>+MIR_2018!#REF!</f>
        <v>#REF!</v>
      </c>
      <c r="O112" s="70" t="e">
        <f>+MIR_2018!#REF!</f>
        <v>#REF!</v>
      </c>
      <c r="P112" s="70" t="e">
        <f>+MIR_2018!#REF!</f>
        <v>#REF!</v>
      </c>
      <c r="Q112" s="70" t="e">
        <f>+MIR_2018!#REF!</f>
        <v>#REF!</v>
      </c>
      <c r="R112" s="70" t="e">
        <f>+MIR_2018!#REF!</f>
        <v>#REF!</v>
      </c>
      <c r="S112" s="70" t="e">
        <f>+MIR_2018!#REF!</f>
        <v>#REF!</v>
      </c>
      <c r="T112" s="70" t="e">
        <f>+MIR_2018!#REF!</f>
        <v>#REF!</v>
      </c>
      <c r="U112" s="71" t="e">
        <f>+MIR_2018!#REF!</f>
        <v>#REF!</v>
      </c>
      <c r="V112" s="71" t="e">
        <f>+MIR_2018!#REF!</f>
        <v>#REF!</v>
      </c>
      <c r="W112" s="69" t="e">
        <f>+MIR_2018!#REF!</f>
        <v>#REF!</v>
      </c>
      <c r="X112" s="67" t="e">
        <f>+MIR_2018!#REF!</f>
        <v>#REF!</v>
      </c>
      <c r="Y112" s="70" t="e">
        <f>+MIR_2018!#REF!</f>
        <v>#REF!</v>
      </c>
      <c r="Z112" s="69" t="e">
        <f>+MIR_2018!#REF!</f>
        <v>#REF!</v>
      </c>
      <c r="AA112" s="69" t="e">
        <f>+MIR_2018!#REF!</f>
        <v>#REF!</v>
      </c>
      <c r="AB112" s="69" t="e">
        <f ca="1">+IF(AD112="No aplica","-",IF(MIR_2018!#REF!="Sin avance","Sin avance",IF(MIR_2018!#REF!&lt;&gt;"Sin avance",_xlfn.FORMULATEXT(MIR_2018!#REF!),"0")))</f>
        <v>#REF!</v>
      </c>
      <c r="AC112" s="69" t="e">
        <f>+MIR_2018!#REF!</f>
        <v>#REF!</v>
      </c>
      <c r="AD112" s="69" t="e">
        <f>+MIR_2018!#REF!</f>
        <v>#REF!</v>
      </c>
      <c r="AE112" s="69" t="e">
        <f>+MIR_2018!#REF!</f>
        <v>#REF!</v>
      </c>
      <c r="AF112" s="70" t="e">
        <f>+MIR_2018!#REF!</f>
        <v>#REF!</v>
      </c>
      <c r="AG112" s="69" t="e">
        <f>+MIR_2018!#REF!</f>
        <v>#REF!</v>
      </c>
      <c r="AH112" s="69" t="e">
        <f ca="1">+IF(AJ112="No aplica","-",IF(MIR_2018!#REF!="Sin avance","Sin avance",IF(MIR_2018!#REF!&lt;&gt;"Sin avance",_xlfn.FORMULATEXT(MIR_2018!#REF!),"0")))</f>
        <v>#REF!</v>
      </c>
      <c r="AI112" s="69" t="e">
        <f>+MIR_2018!#REF!</f>
        <v>#REF!</v>
      </c>
      <c r="AJ112" s="69" t="e">
        <f>+MIR_2018!#REF!</f>
        <v>#REF!</v>
      </c>
      <c r="AK112" s="69" t="e">
        <f>+MIR_2018!#REF!</f>
        <v>#REF!</v>
      </c>
      <c r="AL112" s="70" t="e">
        <f>+MIR_2018!#REF!</f>
        <v>#REF!</v>
      </c>
      <c r="AM112" s="69" t="e">
        <f>+MIR_2018!#REF!</f>
        <v>#REF!</v>
      </c>
      <c r="AN112" s="69" t="e">
        <f ca="1">+IF(AP112="No aplica","0",IF(MIR_2018!#REF!="Sin avance","Sin avance",IF(MIR_2018!#REF!&lt;&gt;"Sin avance",_xlfn.FORMULATEXT(MIR_2018!#REF!),"0")))</f>
        <v>#REF!</v>
      </c>
      <c r="AO112" s="69" t="e">
        <f>+MIR_2018!#REF!</f>
        <v>#REF!</v>
      </c>
      <c r="AP112" s="69" t="e">
        <f>+MIR_2018!#REF!</f>
        <v>#REF!</v>
      </c>
      <c r="AQ112" s="69" t="e">
        <f>+MIR_2018!#REF!</f>
        <v>#REF!</v>
      </c>
      <c r="AR112" s="70" t="e">
        <f>+MIR_2018!#REF!</f>
        <v>#REF!</v>
      </c>
      <c r="AS112" s="69" t="e">
        <f>+MIR_2018!#REF!</f>
        <v>#REF!</v>
      </c>
      <c r="AT112" s="69" t="e">
        <f ca="1">+IF(AV112="No aplica","0",IF(MIR_2018!#REF!="Sin avance","Sin avance",IF(MIR_2018!#REF!&lt;&gt;"Sin avance",_xlfn.FORMULATEXT(MIR_2018!#REF!),"0")))</f>
        <v>#REF!</v>
      </c>
      <c r="AU112" s="69" t="e">
        <f>+MIR_2018!#REF!</f>
        <v>#REF!</v>
      </c>
      <c r="AV112" s="69" t="e">
        <f>+MIR_2018!#REF!</f>
        <v>#REF!</v>
      </c>
      <c r="AW112" s="69" t="e">
        <f>+MIR_2018!#REF!</f>
        <v>#REF!</v>
      </c>
      <c r="AX112" s="70" t="e">
        <f>+MIR_2018!#REF!</f>
        <v>#REF!</v>
      </c>
      <c r="AY112" s="69" t="e">
        <f>+MIR_2018!#REF!</f>
        <v>#REF!</v>
      </c>
      <c r="AZ112" s="72" t="e">
        <f ca="1">+IF(BB112="No aplica","-",IF(MIR_2018!#REF!="Sin avance","Sin avance",IF(MIR_2018!#REF!&lt;&gt;"Sin avance",_xlfn.FORMULATEXT(MIR_2018!#REF!),"-")))</f>
        <v>#REF!</v>
      </c>
      <c r="BA112" s="69" t="e">
        <f>+MIR_2018!#REF!</f>
        <v>#REF!</v>
      </c>
      <c r="BB112" s="69" t="e">
        <f>+MIR_2018!#REF!</f>
        <v>#REF!</v>
      </c>
      <c r="BC112" s="69" t="e">
        <f>+MIR_2018!#REF!</f>
        <v>#REF!</v>
      </c>
      <c r="BD112" s="70" t="e">
        <f>+MIR_2018!#REF!</f>
        <v>#REF!</v>
      </c>
    </row>
    <row r="113" spans="1:56" s="69" customFormat="1" x14ac:dyDescent="0.25">
      <c r="A113" s="67">
        <f>+VLOOKUP($D113,Catálogos!$A$14:$E$40,5,0)</f>
        <v>2</v>
      </c>
      <c r="B113" s="68" t="str">
        <f>+VLOOKUP($D113,Catálogos!$A$14:$E$40,3,0)</f>
        <v>Promover el pleno ejercicio de los derechos de acceso a la información pública y de protección de datos personales, así como la transparencia y apertura de las instituciones públicas.</v>
      </c>
      <c r="C113" s="68" t="str">
        <f>+VLOOKUP(D113,Catálogos!$A$14:$F$40,6,0)</f>
        <v>Presidencia</v>
      </c>
      <c r="D113" s="69" t="str">
        <f>+MID(MIR_2018!$D$6,1,3)</f>
        <v>170</v>
      </c>
      <c r="E113" s="68" t="str">
        <f>+MID(MIR_2018!$D$6,7,150)</f>
        <v>Dirección General de Comunicación Social y Difusión</v>
      </c>
      <c r="F113" s="69" t="e">
        <f>+MIR_2018!#REF!</f>
        <v>#REF!</v>
      </c>
      <c r="G113" s="69" t="e">
        <f>MIR_2018!#REF!</f>
        <v>#REF!</v>
      </c>
      <c r="H113" s="70" t="e">
        <f>+MIR_2018!#REF!</f>
        <v>#REF!</v>
      </c>
      <c r="I113" s="70" t="e">
        <f>+MIR_2018!#REF!</f>
        <v>#REF!</v>
      </c>
      <c r="J113" s="70" t="e">
        <f>+MIR_2018!#REF!</f>
        <v>#REF!</v>
      </c>
      <c r="K113" s="70" t="e">
        <f>+MIR_2018!#REF!</f>
        <v>#REF!</v>
      </c>
      <c r="L113" s="70" t="e">
        <f>+MIR_2018!#REF!</f>
        <v>#REF!</v>
      </c>
      <c r="M113" s="70" t="e">
        <f>+MIR_2018!#REF!</f>
        <v>#REF!</v>
      </c>
      <c r="N113" s="70" t="e">
        <f>+MIR_2018!#REF!</f>
        <v>#REF!</v>
      </c>
      <c r="O113" s="70" t="e">
        <f>+MIR_2018!#REF!</f>
        <v>#REF!</v>
      </c>
      <c r="P113" s="70" t="e">
        <f>+MIR_2018!#REF!</f>
        <v>#REF!</v>
      </c>
      <c r="Q113" s="70" t="e">
        <f>+MIR_2018!#REF!</f>
        <v>#REF!</v>
      </c>
      <c r="R113" s="70" t="e">
        <f>+MIR_2018!#REF!</f>
        <v>#REF!</v>
      </c>
      <c r="S113" s="70" t="e">
        <f>+MIR_2018!#REF!</f>
        <v>#REF!</v>
      </c>
      <c r="T113" s="70" t="e">
        <f>+MIR_2018!#REF!</f>
        <v>#REF!</v>
      </c>
      <c r="U113" s="71" t="e">
        <f>+MIR_2018!#REF!</f>
        <v>#REF!</v>
      </c>
      <c r="V113" s="71" t="e">
        <f>+MIR_2018!#REF!</f>
        <v>#REF!</v>
      </c>
      <c r="W113" s="69" t="e">
        <f>+MIR_2018!#REF!</f>
        <v>#REF!</v>
      </c>
      <c r="X113" s="67" t="e">
        <f>+MIR_2018!#REF!</f>
        <v>#REF!</v>
      </c>
      <c r="Y113" s="70" t="e">
        <f>+MIR_2018!#REF!</f>
        <v>#REF!</v>
      </c>
      <c r="Z113" s="69" t="e">
        <f>+MIR_2018!#REF!</f>
        <v>#REF!</v>
      </c>
      <c r="AA113" s="69" t="e">
        <f>+MIR_2018!#REF!</f>
        <v>#REF!</v>
      </c>
      <c r="AB113" s="69" t="e">
        <f ca="1">+IF(AD113="No aplica","-",IF(MIR_2018!#REF!="Sin avance","Sin avance",IF(MIR_2018!#REF!&lt;&gt;"Sin avance",_xlfn.FORMULATEXT(MIR_2018!#REF!),"0")))</f>
        <v>#REF!</v>
      </c>
      <c r="AC113" s="69" t="e">
        <f>+MIR_2018!#REF!</f>
        <v>#REF!</v>
      </c>
      <c r="AD113" s="69" t="e">
        <f>+MIR_2018!#REF!</f>
        <v>#REF!</v>
      </c>
      <c r="AE113" s="69" t="e">
        <f>+MIR_2018!#REF!</f>
        <v>#REF!</v>
      </c>
      <c r="AF113" s="70" t="e">
        <f>+MIR_2018!#REF!</f>
        <v>#REF!</v>
      </c>
      <c r="AG113" s="69" t="e">
        <f>+MIR_2018!#REF!</f>
        <v>#REF!</v>
      </c>
      <c r="AH113" s="69" t="e">
        <f ca="1">+IF(AJ113="No aplica","-",IF(MIR_2018!#REF!="Sin avance","Sin avance",IF(MIR_2018!#REF!&lt;&gt;"Sin avance",_xlfn.FORMULATEXT(MIR_2018!#REF!),"0")))</f>
        <v>#REF!</v>
      </c>
      <c r="AI113" s="69" t="e">
        <f>+MIR_2018!#REF!</f>
        <v>#REF!</v>
      </c>
      <c r="AJ113" s="69" t="e">
        <f>+MIR_2018!#REF!</f>
        <v>#REF!</v>
      </c>
      <c r="AK113" s="69" t="e">
        <f>+MIR_2018!#REF!</f>
        <v>#REF!</v>
      </c>
      <c r="AL113" s="70" t="e">
        <f>+MIR_2018!#REF!</f>
        <v>#REF!</v>
      </c>
      <c r="AM113" s="69" t="e">
        <f>+MIR_2018!#REF!</f>
        <v>#REF!</v>
      </c>
      <c r="AN113" s="69" t="e">
        <f ca="1">+IF(AP113="No aplica","0",IF(MIR_2018!#REF!="Sin avance","Sin avance",IF(MIR_2018!#REF!&lt;&gt;"Sin avance",_xlfn.FORMULATEXT(MIR_2018!#REF!),"0")))</f>
        <v>#REF!</v>
      </c>
      <c r="AO113" s="69" t="e">
        <f>+MIR_2018!#REF!</f>
        <v>#REF!</v>
      </c>
      <c r="AP113" s="69" t="e">
        <f>+MIR_2018!#REF!</f>
        <v>#REF!</v>
      </c>
      <c r="AQ113" s="69" t="e">
        <f>+MIR_2018!#REF!</f>
        <v>#REF!</v>
      </c>
      <c r="AR113" s="70" t="e">
        <f>+MIR_2018!#REF!</f>
        <v>#REF!</v>
      </c>
      <c r="AS113" s="69" t="e">
        <f>+MIR_2018!#REF!</f>
        <v>#REF!</v>
      </c>
      <c r="AT113" s="69" t="e">
        <f ca="1">+IF(AV113="No aplica","0",IF(MIR_2018!#REF!="Sin avance","Sin avance",IF(MIR_2018!#REF!&lt;&gt;"Sin avance",_xlfn.FORMULATEXT(MIR_2018!#REF!),"0")))</f>
        <v>#REF!</v>
      </c>
      <c r="AU113" s="69" t="e">
        <f>+MIR_2018!#REF!</f>
        <v>#REF!</v>
      </c>
      <c r="AV113" s="69" t="e">
        <f>+MIR_2018!#REF!</f>
        <v>#REF!</v>
      </c>
      <c r="AW113" s="69" t="e">
        <f>+MIR_2018!#REF!</f>
        <v>#REF!</v>
      </c>
      <c r="AX113" s="70" t="e">
        <f>+MIR_2018!#REF!</f>
        <v>#REF!</v>
      </c>
      <c r="AY113" s="69" t="e">
        <f>+MIR_2018!#REF!</f>
        <v>#REF!</v>
      </c>
      <c r="AZ113" s="72" t="e">
        <f ca="1">+IF(BB113="No aplica","-",IF(MIR_2018!#REF!="Sin avance","Sin avance",IF(MIR_2018!#REF!&lt;&gt;"Sin avance",_xlfn.FORMULATEXT(MIR_2018!#REF!),"-")))</f>
        <v>#REF!</v>
      </c>
      <c r="BA113" s="69" t="e">
        <f>+MIR_2018!#REF!</f>
        <v>#REF!</v>
      </c>
      <c r="BB113" s="69" t="e">
        <f>+MIR_2018!#REF!</f>
        <v>#REF!</v>
      </c>
      <c r="BC113" s="69" t="e">
        <f>+MIR_2018!#REF!</f>
        <v>#REF!</v>
      </c>
      <c r="BD113" s="70" t="e">
        <f>+MIR_2018!#REF!</f>
        <v>#REF!</v>
      </c>
    </row>
    <row r="114" spans="1:56" s="69" customFormat="1" x14ac:dyDescent="0.25">
      <c r="A114" s="67">
        <f>+VLOOKUP($D114,Catálogos!$A$14:$E$40,5,0)</f>
        <v>2</v>
      </c>
      <c r="B114" s="68" t="str">
        <f>+VLOOKUP($D114,Catálogos!$A$14:$E$40,3,0)</f>
        <v>Promover el pleno ejercicio de los derechos de acceso a la información pública y de protección de datos personales, así como la transparencia y apertura de las instituciones públicas.</v>
      </c>
      <c r="C114" s="68" t="str">
        <f>+VLOOKUP(D114,Catálogos!$A$14:$F$40,6,0)</f>
        <v>Presidencia</v>
      </c>
      <c r="D114" s="69" t="str">
        <f>+MID(MIR_2018!$D$6,1,3)</f>
        <v>170</v>
      </c>
      <c r="E114" s="68" t="str">
        <f>+MID(MIR_2018!$D$6,7,150)</f>
        <v>Dirección General de Comunicación Social y Difusión</v>
      </c>
      <c r="F114" s="69" t="e">
        <f>+MIR_2018!#REF!</f>
        <v>#REF!</v>
      </c>
      <c r="G114" s="69" t="e">
        <f>MIR_2018!#REF!</f>
        <v>#REF!</v>
      </c>
      <c r="H114" s="70" t="e">
        <f>+MIR_2018!#REF!</f>
        <v>#REF!</v>
      </c>
      <c r="I114" s="70" t="e">
        <f>+MIR_2018!#REF!</f>
        <v>#REF!</v>
      </c>
      <c r="J114" s="70" t="e">
        <f>+MIR_2018!#REF!</f>
        <v>#REF!</v>
      </c>
      <c r="K114" s="70" t="e">
        <f>+MIR_2018!#REF!</f>
        <v>#REF!</v>
      </c>
      <c r="L114" s="70" t="e">
        <f>+MIR_2018!#REF!</f>
        <v>#REF!</v>
      </c>
      <c r="M114" s="70" t="e">
        <f>+MIR_2018!#REF!</f>
        <v>#REF!</v>
      </c>
      <c r="N114" s="70" t="e">
        <f>+MIR_2018!#REF!</f>
        <v>#REF!</v>
      </c>
      <c r="O114" s="70" t="e">
        <f>+MIR_2018!#REF!</f>
        <v>#REF!</v>
      </c>
      <c r="P114" s="70" t="e">
        <f>+MIR_2018!#REF!</f>
        <v>#REF!</v>
      </c>
      <c r="Q114" s="70" t="e">
        <f>+MIR_2018!#REF!</f>
        <v>#REF!</v>
      </c>
      <c r="R114" s="70" t="e">
        <f>+MIR_2018!#REF!</f>
        <v>#REF!</v>
      </c>
      <c r="S114" s="70" t="e">
        <f>+MIR_2018!#REF!</f>
        <v>#REF!</v>
      </c>
      <c r="T114" s="70" t="e">
        <f>+MIR_2018!#REF!</f>
        <v>#REF!</v>
      </c>
      <c r="U114" s="71" t="e">
        <f>+MIR_2018!#REF!</f>
        <v>#REF!</v>
      </c>
      <c r="V114" s="71" t="e">
        <f>+MIR_2018!#REF!</f>
        <v>#REF!</v>
      </c>
      <c r="W114" s="69" t="e">
        <f>+MIR_2018!#REF!</f>
        <v>#REF!</v>
      </c>
      <c r="X114" s="67" t="e">
        <f>+MIR_2018!#REF!</f>
        <v>#REF!</v>
      </c>
      <c r="Y114" s="70" t="e">
        <f>+MIR_2018!#REF!</f>
        <v>#REF!</v>
      </c>
      <c r="Z114" s="69" t="e">
        <f>+MIR_2018!#REF!</f>
        <v>#REF!</v>
      </c>
      <c r="AA114" s="69" t="e">
        <f>+MIR_2018!#REF!</f>
        <v>#REF!</v>
      </c>
      <c r="AB114" s="69" t="e">
        <f ca="1">+IF(AD114="No aplica","-",IF(MIR_2018!#REF!="Sin avance","Sin avance",IF(MIR_2018!#REF!&lt;&gt;"Sin avance",_xlfn.FORMULATEXT(MIR_2018!#REF!),"0")))</f>
        <v>#REF!</v>
      </c>
      <c r="AC114" s="69" t="e">
        <f>+MIR_2018!#REF!</f>
        <v>#REF!</v>
      </c>
      <c r="AD114" s="69" t="e">
        <f>+MIR_2018!#REF!</f>
        <v>#REF!</v>
      </c>
      <c r="AE114" s="69" t="e">
        <f>+MIR_2018!#REF!</f>
        <v>#REF!</v>
      </c>
      <c r="AF114" s="70" t="e">
        <f>+MIR_2018!#REF!</f>
        <v>#REF!</v>
      </c>
      <c r="AG114" s="69" t="e">
        <f>+MIR_2018!#REF!</f>
        <v>#REF!</v>
      </c>
      <c r="AH114" s="69" t="e">
        <f ca="1">+IF(AJ114="No aplica","-",IF(MIR_2018!#REF!="Sin avance","Sin avance",IF(MIR_2018!#REF!&lt;&gt;"Sin avance",_xlfn.FORMULATEXT(MIR_2018!#REF!),"0")))</f>
        <v>#REF!</v>
      </c>
      <c r="AI114" s="69" t="e">
        <f>+MIR_2018!#REF!</f>
        <v>#REF!</v>
      </c>
      <c r="AJ114" s="69" t="e">
        <f>+MIR_2018!#REF!</f>
        <v>#REF!</v>
      </c>
      <c r="AK114" s="69" t="e">
        <f>+MIR_2018!#REF!</f>
        <v>#REF!</v>
      </c>
      <c r="AL114" s="70" t="e">
        <f>+MIR_2018!#REF!</f>
        <v>#REF!</v>
      </c>
      <c r="AM114" s="69" t="e">
        <f>+MIR_2018!#REF!</f>
        <v>#REF!</v>
      </c>
      <c r="AN114" s="69" t="e">
        <f ca="1">+IF(AP114="No aplica","0",IF(MIR_2018!#REF!="Sin avance","Sin avance",IF(MIR_2018!#REF!&lt;&gt;"Sin avance",_xlfn.FORMULATEXT(MIR_2018!#REF!),"0")))</f>
        <v>#REF!</v>
      </c>
      <c r="AO114" s="69" t="e">
        <f>+MIR_2018!#REF!</f>
        <v>#REF!</v>
      </c>
      <c r="AP114" s="69" t="e">
        <f>+MIR_2018!#REF!</f>
        <v>#REF!</v>
      </c>
      <c r="AQ114" s="69" t="e">
        <f>+MIR_2018!#REF!</f>
        <v>#REF!</v>
      </c>
      <c r="AR114" s="70" t="e">
        <f>+MIR_2018!#REF!</f>
        <v>#REF!</v>
      </c>
      <c r="AS114" s="69" t="e">
        <f>+MIR_2018!#REF!</f>
        <v>#REF!</v>
      </c>
      <c r="AT114" s="69" t="e">
        <f ca="1">+IF(AV114="No aplica","0",IF(MIR_2018!#REF!="Sin avance","Sin avance",IF(MIR_2018!#REF!&lt;&gt;"Sin avance",_xlfn.FORMULATEXT(MIR_2018!#REF!),"0")))</f>
        <v>#REF!</v>
      </c>
      <c r="AU114" s="69" t="e">
        <f>+MIR_2018!#REF!</f>
        <v>#REF!</v>
      </c>
      <c r="AV114" s="69" t="e">
        <f>+MIR_2018!#REF!</f>
        <v>#REF!</v>
      </c>
      <c r="AW114" s="69" t="e">
        <f>+MIR_2018!#REF!</f>
        <v>#REF!</v>
      </c>
      <c r="AX114" s="70" t="e">
        <f>+MIR_2018!#REF!</f>
        <v>#REF!</v>
      </c>
      <c r="AY114" s="69" t="e">
        <f>+MIR_2018!#REF!</f>
        <v>#REF!</v>
      </c>
      <c r="AZ114" s="72" t="e">
        <f ca="1">+IF(BB114="No aplica","-",IF(MIR_2018!#REF!="Sin avance","Sin avance",IF(MIR_2018!#REF!&lt;&gt;"Sin avance",_xlfn.FORMULATEXT(MIR_2018!#REF!),"-")))</f>
        <v>#REF!</v>
      </c>
      <c r="BA114" s="69" t="e">
        <f>+MIR_2018!#REF!</f>
        <v>#REF!</v>
      </c>
      <c r="BB114" s="69" t="e">
        <f>+MIR_2018!#REF!</f>
        <v>#REF!</v>
      </c>
      <c r="BC114" s="69" t="e">
        <f>+MIR_2018!#REF!</f>
        <v>#REF!</v>
      </c>
      <c r="BD114" s="70" t="e">
        <f>+MIR_2018!#REF!</f>
        <v>#REF!</v>
      </c>
    </row>
    <row r="115" spans="1:56" s="69" customFormat="1" x14ac:dyDescent="0.25">
      <c r="A115" s="67">
        <f>+VLOOKUP($D115,Catálogos!$A$14:$E$40,5,0)</f>
        <v>2</v>
      </c>
      <c r="B115" s="68" t="str">
        <f>+VLOOKUP($D115,Catálogos!$A$14:$E$40,3,0)</f>
        <v>Promover el pleno ejercicio de los derechos de acceso a la información pública y de protección de datos personales, así como la transparencia y apertura de las instituciones públicas.</v>
      </c>
      <c r="C115" s="68" t="str">
        <f>+VLOOKUP(D115,Catálogos!$A$14:$F$40,6,0)</f>
        <v>Presidencia</v>
      </c>
      <c r="D115" s="69" t="str">
        <f>+MID(MIR_2018!$D$6,1,3)</f>
        <v>170</v>
      </c>
      <c r="E115" s="68" t="str">
        <f>+MID(MIR_2018!$D$6,7,150)</f>
        <v>Dirección General de Comunicación Social y Difusión</v>
      </c>
      <c r="F115" s="69" t="e">
        <f>+MIR_2018!#REF!</f>
        <v>#REF!</v>
      </c>
      <c r="G115" s="69" t="e">
        <f>MIR_2018!#REF!</f>
        <v>#REF!</v>
      </c>
      <c r="H115" s="70" t="e">
        <f>+MIR_2018!#REF!</f>
        <v>#REF!</v>
      </c>
      <c r="I115" s="70" t="e">
        <f>+MIR_2018!#REF!</f>
        <v>#REF!</v>
      </c>
      <c r="J115" s="70" t="e">
        <f>+MIR_2018!#REF!</f>
        <v>#REF!</v>
      </c>
      <c r="K115" s="70" t="e">
        <f>+MIR_2018!#REF!</f>
        <v>#REF!</v>
      </c>
      <c r="L115" s="70" t="e">
        <f>+MIR_2018!#REF!</f>
        <v>#REF!</v>
      </c>
      <c r="M115" s="70" t="e">
        <f>+MIR_2018!#REF!</f>
        <v>#REF!</v>
      </c>
      <c r="N115" s="70" t="e">
        <f>+MIR_2018!#REF!</f>
        <v>#REF!</v>
      </c>
      <c r="O115" s="70" t="e">
        <f>+MIR_2018!#REF!</f>
        <v>#REF!</v>
      </c>
      <c r="P115" s="70" t="e">
        <f>+MIR_2018!#REF!</f>
        <v>#REF!</v>
      </c>
      <c r="Q115" s="70" t="e">
        <f>+MIR_2018!#REF!</f>
        <v>#REF!</v>
      </c>
      <c r="R115" s="70" t="e">
        <f>+MIR_2018!#REF!</f>
        <v>#REF!</v>
      </c>
      <c r="S115" s="70" t="e">
        <f>+MIR_2018!#REF!</f>
        <v>#REF!</v>
      </c>
      <c r="T115" s="70" t="e">
        <f>+MIR_2018!#REF!</f>
        <v>#REF!</v>
      </c>
      <c r="U115" s="71" t="e">
        <f>+MIR_2018!#REF!</f>
        <v>#REF!</v>
      </c>
      <c r="V115" s="71" t="e">
        <f>+MIR_2018!#REF!</f>
        <v>#REF!</v>
      </c>
      <c r="W115" s="69" t="e">
        <f>+MIR_2018!#REF!</f>
        <v>#REF!</v>
      </c>
      <c r="X115" s="67" t="e">
        <f>+MIR_2018!#REF!</f>
        <v>#REF!</v>
      </c>
      <c r="Y115" s="70" t="e">
        <f>+MIR_2018!#REF!</f>
        <v>#REF!</v>
      </c>
      <c r="Z115" s="69" t="e">
        <f>+MIR_2018!#REF!</f>
        <v>#REF!</v>
      </c>
      <c r="AA115" s="69" t="e">
        <f>+MIR_2018!#REF!</f>
        <v>#REF!</v>
      </c>
      <c r="AB115" s="69" t="e">
        <f ca="1">+IF(AD115="No aplica","-",IF(MIR_2018!#REF!="Sin avance","Sin avance",IF(MIR_2018!#REF!&lt;&gt;"Sin avance",_xlfn.FORMULATEXT(MIR_2018!#REF!),"0")))</f>
        <v>#REF!</v>
      </c>
      <c r="AC115" s="69" t="e">
        <f>+MIR_2018!#REF!</f>
        <v>#REF!</v>
      </c>
      <c r="AD115" s="69" t="e">
        <f>+MIR_2018!#REF!</f>
        <v>#REF!</v>
      </c>
      <c r="AE115" s="69" t="e">
        <f>+MIR_2018!#REF!</f>
        <v>#REF!</v>
      </c>
      <c r="AF115" s="70" t="e">
        <f>+MIR_2018!#REF!</f>
        <v>#REF!</v>
      </c>
      <c r="AG115" s="69" t="e">
        <f>+MIR_2018!#REF!</f>
        <v>#REF!</v>
      </c>
      <c r="AH115" s="69" t="e">
        <f ca="1">+IF(AJ115="No aplica","-",IF(MIR_2018!#REF!="Sin avance","Sin avance",IF(MIR_2018!#REF!&lt;&gt;"Sin avance",_xlfn.FORMULATEXT(MIR_2018!#REF!),"0")))</f>
        <v>#REF!</v>
      </c>
      <c r="AI115" s="69" t="e">
        <f>+MIR_2018!#REF!</f>
        <v>#REF!</v>
      </c>
      <c r="AJ115" s="69" t="e">
        <f>+MIR_2018!#REF!</f>
        <v>#REF!</v>
      </c>
      <c r="AK115" s="69" t="e">
        <f>+MIR_2018!#REF!</f>
        <v>#REF!</v>
      </c>
      <c r="AL115" s="70" t="e">
        <f>+MIR_2018!#REF!</f>
        <v>#REF!</v>
      </c>
      <c r="AM115" s="69" t="e">
        <f>+MIR_2018!#REF!</f>
        <v>#REF!</v>
      </c>
      <c r="AN115" s="69" t="e">
        <f ca="1">+IF(AP115="No aplica","0",IF(MIR_2018!#REF!="Sin avance","Sin avance",IF(MIR_2018!#REF!&lt;&gt;"Sin avance",_xlfn.FORMULATEXT(MIR_2018!#REF!),"0")))</f>
        <v>#REF!</v>
      </c>
      <c r="AO115" s="69" t="e">
        <f>+MIR_2018!#REF!</f>
        <v>#REF!</v>
      </c>
      <c r="AP115" s="69" t="e">
        <f>+MIR_2018!#REF!</f>
        <v>#REF!</v>
      </c>
      <c r="AQ115" s="69" t="e">
        <f>+MIR_2018!#REF!</f>
        <v>#REF!</v>
      </c>
      <c r="AR115" s="70" t="e">
        <f>+MIR_2018!#REF!</f>
        <v>#REF!</v>
      </c>
      <c r="AS115" s="69" t="e">
        <f>+MIR_2018!#REF!</f>
        <v>#REF!</v>
      </c>
      <c r="AT115" s="69" t="e">
        <f ca="1">+IF(AV115="No aplica","0",IF(MIR_2018!#REF!="Sin avance","Sin avance",IF(MIR_2018!#REF!&lt;&gt;"Sin avance",_xlfn.FORMULATEXT(MIR_2018!#REF!),"0")))</f>
        <v>#REF!</v>
      </c>
      <c r="AU115" s="69" t="e">
        <f>+MIR_2018!#REF!</f>
        <v>#REF!</v>
      </c>
      <c r="AV115" s="69" t="e">
        <f>+MIR_2018!#REF!</f>
        <v>#REF!</v>
      </c>
      <c r="AW115" s="69" t="e">
        <f>+MIR_2018!#REF!</f>
        <v>#REF!</v>
      </c>
      <c r="AX115" s="70" t="e">
        <f>+MIR_2018!#REF!</f>
        <v>#REF!</v>
      </c>
      <c r="AY115" s="69" t="e">
        <f>+MIR_2018!#REF!</f>
        <v>#REF!</v>
      </c>
      <c r="AZ115" s="72" t="e">
        <f ca="1">+IF(BB115="No aplica","-",IF(MIR_2018!#REF!="Sin avance","Sin avance",IF(MIR_2018!#REF!&lt;&gt;"Sin avance",_xlfn.FORMULATEXT(MIR_2018!#REF!),"-")))</f>
        <v>#REF!</v>
      </c>
      <c r="BA115" s="69" t="e">
        <f>+MIR_2018!#REF!</f>
        <v>#REF!</v>
      </c>
      <c r="BB115" s="69" t="e">
        <f>+MIR_2018!#REF!</f>
        <v>#REF!</v>
      </c>
      <c r="BC115" s="69" t="e">
        <f>+MIR_2018!#REF!</f>
        <v>#REF!</v>
      </c>
      <c r="BD115" s="70" t="e">
        <f>+MIR_2018!#REF!</f>
        <v>#REF!</v>
      </c>
    </row>
    <row r="116" spans="1:56" s="69" customFormat="1" x14ac:dyDescent="0.25">
      <c r="A116" s="67">
        <f>+VLOOKUP($D116,Catálogos!$A$14:$E$40,5,0)</f>
        <v>2</v>
      </c>
      <c r="B116" s="68" t="str">
        <f>+VLOOKUP($D116,Catálogos!$A$14:$E$40,3,0)</f>
        <v>Promover el pleno ejercicio de los derechos de acceso a la información pública y de protección de datos personales, así como la transparencia y apertura de las instituciones públicas.</v>
      </c>
      <c r="C116" s="68" t="str">
        <f>+VLOOKUP(D116,Catálogos!$A$14:$F$40,6,0)</f>
        <v>Presidencia</v>
      </c>
      <c r="D116" s="69" t="str">
        <f>+MID(MIR_2018!$D$6,1,3)</f>
        <v>170</v>
      </c>
      <c r="E116" s="68" t="str">
        <f>+MID(MIR_2018!$D$6,7,150)</f>
        <v>Dirección General de Comunicación Social y Difusión</v>
      </c>
      <c r="F116" s="69" t="e">
        <f>+MIR_2018!#REF!</f>
        <v>#REF!</v>
      </c>
      <c r="G116" s="69" t="e">
        <f>MIR_2018!#REF!</f>
        <v>#REF!</v>
      </c>
      <c r="H116" s="70" t="e">
        <f>+MIR_2018!#REF!</f>
        <v>#REF!</v>
      </c>
      <c r="I116" s="70" t="e">
        <f>+MIR_2018!#REF!</f>
        <v>#REF!</v>
      </c>
      <c r="J116" s="70" t="e">
        <f>+MIR_2018!#REF!</f>
        <v>#REF!</v>
      </c>
      <c r="K116" s="70" t="e">
        <f>+MIR_2018!#REF!</f>
        <v>#REF!</v>
      </c>
      <c r="L116" s="70" t="e">
        <f>+MIR_2018!#REF!</f>
        <v>#REF!</v>
      </c>
      <c r="M116" s="70" t="e">
        <f>+MIR_2018!#REF!</f>
        <v>#REF!</v>
      </c>
      <c r="N116" s="70" t="e">
        <f>+MIR_2018!#REF!</f>
        <v>#REF!</v>
      </c>
      <c r="O116" s="70" t="e">
        <f>+MIR_2018!#REF!</f>
        <v>#REF!</v>
      </c>
      <c r="P116" s="70" t="e">
        <f>+MIR_2018!#REF!</f>
        <v>#REF!</v>
      </c>
      <c r="Q116" s="70" t="e">
        <f>+MIR_2018!#REF!</f>
        <v>#REF!</v>
      </c>
      <c r="R116" s="70" t="e">
        <f>+MIR_2018!#REF!</f>
        <v>#REF!</v>
      </c>
      <c r="S116" s="70" t="e">
        <f>+MIR_2018!#REF!</f>
        <v>#REF!</v>
      </c>
      <c r="T116" s="70" t="e">
        <f>+MIR_2018!#REF!</f>
        <v>#REF!</v>
      </c>
      <c r="U116" s="71" t="e">
        <f>+MIR_2018!#REF!</f>
        <v>#REF!</v>
      </c>
      <c r="V116" s="71" t="e">
        <f>+MIR_2018!#REF!</f>
        <v>#REF!</v>
      </c>
      <c r="W116" s="69" t="e">
        <f>+MIR_2018!#REF!</f>
        <v>#REF!</v>
      </c>
      <c r="X116" s="67" t="e">
        <f>+MIR_2018!#REF!</f>
        <v>#REF!</v>
      </c>
      <c r="Y116" s="70" t="e">
        <f>+MIR_2018!#REF!</f>
        <v>#REF!</v>
      </c>
      <c r="Z116" s="69" t="e">
        <f>+MIR_2018!#REF!</f>
        <v>#REF!</v>
      </c>
      <c r="AA116" s="69" t="e">
        <f>+MIR_2018!#REF!</f>
        <v>#REF!</v>
      </c>
      <c r="AB116" s="69" t="e">
        <f ca="1">+IF(AD116="No aplica","-",IF(MIR_2018!#REF!="Sin avance","Sin avance",IF(MIR_2018!#REF!&lt;&gt;"Sin avance",_xlfn.FORMULATEXT(MIR_2018!#REF!),"0")))</f>
        <v>#REF!</v>
      </c>
      <c r="AC116" s="69" t="e">
        <f>+MIR_2018!#REF!</f>
        <v>#REF!</v>
      </c>
      <c r="AD116" s="69" t="e">
        <f>+MIR_2018!#REF!</f>
        <v>#REF!</v>
      </c>
      <c r="AE116" s="69" t="e">
        <f>+MIR_2018!#REF!</f>
        <v>#REF!</v>
      </c>
      <c r="AF116" s="70" t="e">
        <f>+MIR_2018!#REF!</f>
        <v>#REF!</v>
      </c>
      <c r="AG116" s="69" t="e">
        <f>+MIR_2018!#REF!</f>
        <v>#REF!</v>
      </c>
      <c r="AH116" s="69" t="e">
        <f ca="1">+IF(AJ116="No aplica","-",IF(MIR_2018!#REF!="Sin avance","Sin avance",IF(MIR_2018!#REF!&lt;&gt;"Sin avance",_xlfn.FORMULATEXT(MIR_2018!#REF!),"0")))</f>
        <v>#REF!</v>
      </c>
      <c r="AI116" s="69" t="e">
        <f>+MIR_2018!#REF!</f>
        <v>#REF!</v>
      </c>
      <c r="AJ116" s="69" t="e">
        <f>+MIR_2018!#REF!</f>
        <v>#REF!</v>
      </c>
      <c r="AK116" s="69" t="e">
        <f>+MIR_2018!#REF!</f>
        <v>#REF!</v>
      </c>
      <c r="AL116" s="70" t="e">
        <f>+MIR_2018!#REF!</f>
        <v>#REF!</v>
      </c>
      <c r="AM116" s="69" t="e">
        <f>+MIR_2018!#REF!</f>
        <v>#REF!</v>
      </c>
      <c r="AN116" s="69" t="e">
        <f ca="1">+IF(AP116="No aplica","0",IF(MIR_2018!#REF!="Sin avance","Sin avance",IF(MIR_2018!#REF!&lt;&gt;"Sin avance",_xlfn.FORMULATEXT(MIR_2018!#REF!),"0")))</f>
        <v>#REF!</v>
      </c>
      <c r="AO116" s="69" t="e">
        <f>+MIR_2018!#REF!</f>
        <v>#REF!</v>
      </c>
      <c r="AP116" s="69" t="e">
        <f>+MIR_2018!#REF!</f>
        <v>#REF!</v>
      </c>
      <c r="AQ116" s="69" t="e">
        <f>+MIR_2018!#REF!</f>
        <v>#REF!</v>
      </c>
      <c r="AR116" s="70" t="e">
        <f>+MIR_2018!#REF!</f>
        <v>#REF!</v>
      </c>
      <c r="AS116" s="69" t="e">
        <f>+MIR_2018!#REF!</f>
        <v>#REF!</v>
      </c>
      <c r="AT116" s="69" t="e">
        <f ca="1">+IF(AV116="No aplica","0",IF(MIR_2018!#REF!="Sin avance","Sin avance",IF(MIR_2018!#REF!&lt;&gt;"Sin avance",_xlfn.FORMULATEXT(MIR_2018!#REF!),"0")))</f>
        <v>#REF!</v>
      </c>
      <c r="AU116" s="69" t="e">
        <f>+MIR_2018!#REF!</f>
        <v>#REF!</v>
      </c>
      <c r="AV116" s="69" t="e">
        <f>+MIR_2018!#REF!</f>
        <v>#REF!</v>
      </c>
      <c r="AW116" s="69" t="e">
        <f>+MIR_2018!#REF!</f>
        <v>#REF!</v>
      </c>
      <c r="AX116" s="70" t="e">
        <f>+MIR_2018!#REF!</f>
        <v>#REF!</v>
      </c>
      <c r="AY116" s="69" t="e">
        <f>+MIR_2018!#REF!</f>
        <v>#REF!</v>
      </c>
      <c r="AZ116" s="72" t="e">
        <f ca="1">+IF(BB116="No aplica","-",IF(MIR_2018!#REF!="Sin avance","Sin avance",IF(MIR_2018!#REF!&lt;&gt;"Sin avance",_xlfn.FORMULATEXT(MIR_2018!#REF!),"-")))</f>
        <v>#REF!</v>
      </c>
      <c r="BA116" s="69" t="e">
        <f>+MIR_2018!#REF!</f>
        <v>#REF!</v>
      </c>
      <c r="BB116" s="69" t="e">
        <f>+MIR_2018!#REF!</f>
        <v>#REF!</v>
      </c>
      <c r="BC116" s="69" t="e">
        <f>+MIR_2018!#REF!</f>
        <v>#REF!</v>
      </c>
      <c r="BD116" s="70" t="e">
        <f>+MIR_2018!#REF!</f>
        <v>#REF!</v>
      </c>
    </row>
    <row r="117" spans="1:56" s="69" customFormat="1" x14ac:dyDescent="0.25">
      <c r="A117" s="67">
        <f>+VLOOKUP($D117,Catálogos!$A$14:$E$40,5,0)</f>
        <v>2</v>
      </c>
      <c r="B117" s="68" t="str">
        <f>+VLOOKUP($D117,Catálogos!$A$14:$E$40,3,0)</f>
        <v>Promover el pleno ejercicio de los derechos de acceso a la información pública y de protección de datos personales, así como la transparencia y apertura de las instituciones públicas.</v>
      </c>
      <c r="C117" s="68" t="str">
        <f>+VLOOKUP(D117,Catálogos!$A$14:$F$40,6,0)</f>
        <v>Presidencia</v>
      </c>
      <c r="D117" s="69" t="str">
        <f>+MID(MIR_2018!$D$6,1,3)</f>
        <v>170</v>
      </c>
      <c r="E117" s="68" t="str">
        <f>+MID(MIR_2018!$D$6,7,150)</f>
        <v>Dirección General de Comunicación Social y Difusión</v>
      </c>
      <c r="F117" s="69" t="e">
        <f>+MIR_2018!#REF!</f>
        <v>#REF!</v>
      </c>
      <c r="G117" s="69" t="e">
        <f>MIR_2018!#REF!</f>
        <v>#REF!</v>
      </c>
      <c r="H117" s="70" t="e">
        <f>+MIR_2018!#REF!</f>
        <v>#REF!</v>
      </c>
      <c r="I117" s="70" t="e">
        <f>+MIR_2018!#REF!</f>
        <v>#REF!</v>
      </c>
      <c r="J117" s="70" t="e">
        <f>+MIR_2018!#REF!</f>
        <v>#REF!</v>
      </c>
      <c r="K117" s="70" t="e">
        <f>+MIR_2018!#REF!</f>
        <v>#REF!</v>
      </c>
      <c r="L117" s="70" t="e">
        <f>+MIR_2018!#REF!</f>
        <v>#REF!</v>
      </c>
      <c r="M117" s="70" t="e">
        <f>+MIR_2018!#REF!</f>
        <v>#REF!</v>
      </c>
      <c r="N117" s="70" t="e">
        <f>+MIR_2018!#REF!</f>
        <v>#REF!</v>
      </c>
      <c r="O117" s="70" t="e">
        <f>+MIR_2018!#REF!</f>
        <v>#REF!</v>
      </c>
      <c r="P117" s="70" t="e">
        <f>+MIR_2018!#REF!</f>
        <v>#REF!</v>
      </c>
      <c r="Q117" s="70" t="e">
        <f>+MIR_2018!#REF!</f>
        <v>#REF!</v>
      </c>
      <c r="R117" s="70" t="e">
        <f>+MIR_2018!#REF!</f>
        <v>#REF!</v>
      </c>
      <c r="S117" s="70" t="e">
        <f>+MIR_2018!#REF!</f>
        <v>#REF!</v>
      </c>
      <c r="T117" s="70" t="e">
        <f>+MIR_2018!#REF!</f>
        <v>#REF!</v>
      </c>
      <c r="U117" s="71" t="e">
        <f>+MIR_2018!#REF!</f>
        <v>#REF!</v>
      </c>
      <c r="V117" s="71" t="e">
        <f>+MIR_2018!#REF!</f>
        <v>#REF!</v>
      </c>
      <c r="W117" s="69" t="e">
        <f>+MIR_2018!#REF!</f>
        <v>#REF!</v>
      </c>
      <c r="X117" s="67" t="e">
        <f>+MIR_2018!#REF!</f>
        <v>#REF!</v>
      </c>
      <c r="Y117" s="70" t="e">
        <f>+MIR_2018!#REF!</f>
        <v>#REF!</v>
      </c>
      <c r="Z117" s="69" t="e">
        <f>+MIR_2018!#REF!</f>
        <v>#REF!</v>
      </c>
      <c r="AA117" s="69" t="e">
        <f>+MIR_2018!#REF!</f>
        <v>#REF!</v>
      </c>
      <c r="AB117" s="69" t="e">
        <f ca="1">+IF(AD117="No aplica","-",IF(MIR_2018!#REF!="Sin avance","Sin avance",IF(MIR_2018!#REF!&lt;&gt;"Sin avance",_xlfn.FORMULATEXT(MIR_2018!#REF!),"0")))</f>
        <v>#REF!</v>
      </c>
      <c r="AC117" s="69" t="e">
        <f>+MIR_2018!#REF!</f>
        <v>#REF!</v>
      </c>
      <c r="AD117" s="69" t="e">
        <f>+MIR_2018!#REF!</f>
        <v>#REF!</v>
      </c>
      <c r="AE117" s="69" t="e">
        <f>+MIR_2018!#REF!</f>
        <v>#REF!</v>
      </c>
      <c r="AF117" s="70" t="e">
        <f>+MIR_2018!#REF!</f>
        <v>#REF!</v>
      </c>
      <c r="AG117" s="69" t="e">
        <f>+MIR_2018!#REF!</f>
        <v>#REF!</v>
      </c>
      <c r="AH117" s="69" t="e">
        <f ca="1">+IF(AJ117="No aplica","-",IF(MIR_2018!#REF!="Sin avance","Sin avance",IF(MIR_2018!#REF!&lt;&gt;"Sin avance",_xlfn.FORMULATEXT(MIR_2018!#REF!),"0")))</f>
        <v>#REF!</v>
      </c>
      <c r="AI117" s="69" t="e">
        <f>+MIR_2018!#REF!</f>
        <v>#REF!</v>
      </c>
      <c r="AJ117" s="69" t="e">
        <f>+MIR_2018!#REF!</f>
        <v>#REF!</v>
      </c>
      <c r="AK117" s="69" t="e">
        <f>+MIR_2018!#REF!</f>
        <v>#REF!</v>
      </c>
      <c r="AL117" s="70" t="e">
        <f>+MIR_2018!#REF!</f>
        <v>#REF!</v>
      </c>
      <c r="AM117" s="69" t="e">
        <f>+MIR_2018!#REF!</f>
        <v>#REF!</v>
      </c>
      <c r="AN117" s="69" t="e">
        <f ca="1">+IF(AP117="No aplica","0",IF(MIR_2018!#REF!="Sin avance","Sin avance",IF(MIR_2018!#REF!&lt;&gt;"Sin avance",_xlfn.FORMULATEXT(MIR_2018!#REF!),"0")))</f>
        <v>#REF!</v>
      </c>
      <c r="AO117" s="69" t="e">
        <f>+MIR_2018!#REF!</f>
        <v>#REF!</v>
      </c>
      <c r="AP117" s="69" t="e">
        <f>+MIR_2018!#REF!</f>
        <v>#REF!</v>
      </c>
      <c r="AQ117" s="69" t="e">
        <f>+MIR_2018!#REF!</f>
        <v>#REF!</v>
      </c>
      <c r="AR117" s="70" t="e">
        <f>+MIR_2018!#REF!</f>
        <v>#REF!</v>
      </c>
      <c r="AS117" s="69" t="e">
        <f>+MIR_2018!#REF!</f>
        <v>#REF!</v>
      </c>
      <c r="AT117" s="69" t="e">
        <f ca="1">+IF(AV117="No aplica","0",IF(MIR_2018!#REF!="Sin avance","Sin avance",IF(MIR_2018!#REF!&lt;&gt;"Sin avance",_xlfn.FORMULATEXT(MIR_2018!#REF!),"0")))</f>
        <v>#REF!</v>
      </c>
      <c r="AU117" s="69" t="e">
        <f>+MIR_2018!#REF!</f>
        <v>#REF!</v>
      </c>
      <c r="AV117" s="69" t="e">
        <f>+MIR_2018!#REF!</f>
        <v>#REF!</v>
      </c>
      <c r="AW117" s="69" t="e">
        <f>+MIR_2018!#REF!</f>
        <v>#REF!</v>
      </c>
      <c r="AX117" s="70" t="e">
        <f>+MIR_2018!#REF!</f>
        <v>#REF!</v>
      </c>
      <c r="AY117" s="69" t="e">
        <f>+MIR_2018!#REF!</f>
        <v>#REF!</v>
      </c>
      <c r="AZ117" s="72" t="e">
        <f ca="1">+IF(BB117="No aplica","-",IF(MIR_2018!#REF!="Sin avance","Sin avance",IF(MIR_2018!#REF!&lt;&gt;"Sin avance",_xlfn.FORMULATEXT(MIR_2018!#REF!),"-")))</f>
        <v>#REF!</v>
      </c>
      <c r="BA117" s="69" t="e">
        <f>+MIR_2018!#REF!</f>
        <v>#REF!</v>
      </c>
      <c r="BB117" s="69" t="e">
        <f>+MIR_2018!#REF!</f>
        <v>#REF!</v>
      </c>
      <c r="BC117" s="69" t="e">
        <f>+MIR_2018!#REF!</f>
        <v>#REF!</v>
      </c>
      <c r="BD117" s="70" t="e">
        <f>+MIR_2018!#REF!</f>
        <v>#REF!</v>
      </c>
    </row>
    <row r="118" spans="1:56" s="69" customFormat="1" x14ac:dyDescent="0.25">
      <c r="A118" s="67">
        <f>+VLOOKUP($D118,Catálogos!$A$14:$E$40,5,0)</f>
        <v>2</v>
      </c>
      <c r="B118" s="68" t="str">
        <f>+VLOOKUP($D118,Catálogos!$A$14:$E$40,3,0)</f>
        <v>Promover el pleno ejercicio de los derechos de acceso a la información pública y de protección de datos personales, así como la transparencia y apertura de las instituciones públicas.</v>
      </c>
      <c r="C118" s="68" t="str">
        <f>+VLOOKUP(D118,Catálogos!$A$14:$F$40,6,0)</f>
        <v>Presidencia</v>
      </c>
      <c r="D118" s="69" t="str">
        <f>+MID(MIR_2018!$D$6,1,3)</f>
        <v>170</v>
      </c>
      <c r="E118" s="68" t="str">
        <f>+MID(MIR_2018!$D$6,7,150)</f>
        <v>Dirección General de Comunicación Social y Difusión</v>
      </c>
      <c r="F118" s="69" t="e">
        <f>+MIR_2018!#REF!</f>
        <v>#REF!</v>
      </c>
      <c r="G118" s="69" t="e">
        <f>MIR_2018!#REF!</f>
        <v>#REF!</v>
      </c>
      <c r="H118" s="70" t="e">
        <f>+MIR_2018!#REF!</f>
        <v>#REF!</v>
      </c>
      <c r="I118" s="70" t="e">
        <f>+MIR_2018!#REF!</f>
        <v>#REF!</v>
      </c>
      <c r="J118" s="70" t="e">
        <f>+MIR_2018!#REF!</f>
        <v>#REF!</v>
      </c>
      <c r="K118" s="70" t="e">
        <f>+MIR_2018!#REF!</f>
        <v>#REF!</v>
      </c>
      <c r="L118" s="70" t="e">
        <f>+MIR_2018!#REF!</f>
        <v>#REF!</v>
      </c>
      <c r="M118" s="70" t="e">
        <f>+MIR_2018!#REF!</f>
        <v>#REF!</v>
      </c>
      <c r="N118" s="70" t="e">
        <f>+MIR_2018!#REF!</f>
        <v>#REF!</v>
      </c>
      <c r="O118" s="70" t="e">
        <f>+MIR_2018!#REF!</f>
        <v>#REF!</v>
      </c>
      <c r="P118" s="70" t="e">
        <f>+MIR_2018!#REF!</f>
        <v>#REF!</v>
      </c>
      <c r="Q118" s="70" t="e">
        <f>+MIR_2018!#REF!</f>
        <v>#REF!</v>
      </c>
      <c r="R118" s="70" t="e">
        <f>+MIR_2018!#REF!</f>
        <v>#REF!</v>
      </c>
      <c r="S118" s="70" t="e">
        <f>+MIR_2018!#REF!</f>
        <v>#REF!</v>
      </c>
      <c r="T118" s="70" t="e">
        <f>+MIR_2018!#REF!</f>
        <v>#REF!</v>
      </c>
      <c r="U118" s="71" t="e">
        <f>+MIR_2018!#REF!</f>
        <v>#REF!</v>
      </c>
      <c r="V118" s="71" t="e">
        <f>+MIR_2018!#REF!</f>
        <v>#REF!</v>
      </c>
      <c r="W118" s="69" t="e">
        <f>+MIR_2018!#REF!</f>
        <v>#REF!</v>
      </c>
      <c r="X118" s="67" t="e">
        <f>+MIR_2018!#REF!</f>
        <v>#REF!</v>
      </c>
      <c r="Y118" s="70" t="e">
        <f>+MIR_2018!#REF!</f>
        <v>#REF!</v>
      </c>
      <c r="Z118" s="69" t="e">
        <f>+MIR_2018!#REF!</f>
        <v>#REF!</v>
      </c>
      <c r="AA118" s="69" t="e">
        <f>+MIR_2018!#REF!</f>
        <v>#REF!</v>
      </c>
      <c r="AB118" s="69" t="e">
        <f ca="1">+IF(AD118="No aplica","-",IF(MIR_2018!#REF!="Sin avance","Sin avance",IF(MIR_2018!#REF!&lt;&gt;"Sin avance",_xlfn.FORMULATEXT(MIR_2018!#REF!),"0")))</f>
        <v>#REF!</v>
      </c>
      <c r="AC118" s="69" t="e">
        <f>+MIR_2018!#REF!</f>
        <v>#REF!</v>
      </c>
      <c r="AD118" s="69" t="e">
        <f>+MIR_2018!#REF!</f>
        <v>#REF!</v>
      </c>
      <c r="AE118" s="69" t="e">
        <f>+MIR_2018!#REF!</f>
        <v>#REF!</v>
      </c>
      <c r="AF118" s="70" t="e">
        <f>+MIR_2018!#REF!</f>
        <v>#REF!</v>
      </c>
      <c r="AG118" s="69" t="e">
        <f>+MIR_2018!#REF!</f>
        <v>#REF!</v>
      </c>
      <c r="AH118" s="69" t="e">
        <f ca="1">+IF(AJ118="No aplica","-",IF(MIR_2018!#REF!="Sin avance","Sin avance",IF(MIR_2018!#REF!&lt;&gt;"Sin avance",_xlfn.FORMULATEXT(MIR_2018!#REF!),"0")))</f>
        <v>#REF!</v>
      </c>
      <c r="AI118" s="69" t="e">
        <f>+MIR_2018!#REF!</f>
        <v>#REF!</v>
      </c>
      <c r="AJ118" s="69" t="e">
        <f>+MIR_2018!#REF!</f>
        <v>#REF!</v>
      </c>
      <c r="AK118" s="69" t="e">
        <f>+MIR_2018!#REF!</f>
        <v>#REF!</v>
      </c>
      <c r="AL118" s="70" t="e">
        <f>+MIR_2018!#REF!</f>
        <v>#REF!</v>
      </c>
      <c r="AM118" s="69" t="e">
        <f>+MIR_2018!#REF!</f>
        <v>#REF!</v>
      </c>
      <c r="AN118" s="69" t="e">
        <f ca="1">+IF(AP118="No aplica","0",IF(MIR_2018!#REF!="Sin avance","Sin avance",IF(MIR_2018!#REF!&lt;&gt;"Sin avance",_xlfn.FORMULATEXT(MIR_2018!#REF!),"0")))</f>
        <v>#REF!</v>
      </c>
      <c r="AO118" s="69" t="e">
        <f>+MIR_2018!#REF!</f>
        <v>#REF!</v>
      </c>
      <c r="AP118" s="69" t="e">
        <f>+MIR_2018!#REF!</f>
        <v>#REF!</v>
      </c>
      <c r="AQ118" s="69" t="e">
        <f>+MIR_2018!#REF!</f>
        <v>#REF!</v>
      </c>
      <c r="AR118" s="70" t="e">
        <f>+MIR_2018!#REF!</f>
        <v>#REF!</v>
      </c>
      <c r="AS118" s="69" t="e">
        <f>+MIR_2018!#REF!</f>
        <v>#REF!</v>
      </c>
      <c r="AT118" s="69" t="e">
        <f ca="1">+IF(AV118="No aplica","0",IF(MIR_2018!#REF!="Sin avance","Sin avance",IF(MIR_2018!#REF!&lt;&gt;"Sin avance",_xlfn.FORMULATEXT(MIR_2018!#REF!),"0")))</f>
        <v>#REF!</v>
      </c>
      <c r="AU118" s="69" t="e">
        <f>+MIR_2018!#REF!</f>
        <v>#REF!</v>
      </c>
      <c r="AV118" s="69" t="e">
        <f>+MIR_2018!#REF!</f>
        <v>#REF!</v>
      </c>
      <c r="AW118" s="69" t="e">
        <f>+MIR_2018!#REF!</f>
        <v>#REF!</v>
      </c>
      <c r="AX118" s="70" t="e">
        <f>+MIR_2018!#REF!</f>
        <v>#REF!</v>
      </c>
      <c r="AY118" s="69" t="e">
        <f>+MIR_2018!#REF!</f>
        <v>#REF!</v>
      </c>
      <c r="AZ118" s="72" t="e">
        <f ca="1">+IF(BB118="No aplica","-",IF(MIR_2018!#REF!="Sin avance","Sin avance",IF(MIR_2018!#REF!&lt;&gt;"Sin avance",_xlfn.FORMULATEXT(MIR_2018!#REF!),"-")))</f>
        <v>#REF!</v>
      </c>
      <c r="BA118" s="69" t="e">
        <f>+MIR_2018!#REF!</f>
        <v>#REF!</v>
      </c>
      <c r="BB118" s="69" t="e">
        <f>+MIR_2018!#REF!</f>
        <v>#REF!</v>
      </c>
      <c r="BC118" s="69" t="e">
        <f>+MIR_2018!#REF!</f>
        <v>#REF!</v>
      </c>
      <c r="BD118" s="70" t="e">
        <f>+MIR_2018!#REF!</f>
        <v>#REF!</v>
      </c>
    </row>
    <row r="119" spans="1:56" s="69" customFormat="1" x14ac:dyDescent="0.25">
      <c r="A119" s="67">
        <f>+VLOOKUP($D119,Catálogos!$A$14:$E$40,5,0)</f>
        <v>2</v>
      </c>
      <c r="B119" s="68" t="str">
        <f>+VLOOKUP($D119,Catálogos!$A$14:$E$40,3,0)</f>
        <v>Promover el pleno ejercicio de los derechos de acceso a la información pública y de protección de datos personales, así como la transparencia y apertura de las instituciones públicas.</v>
      </c>
      <c r="C119" s="68" t="str">
        <f>+VLOOKUP(D119,Catálogos!$A$14:$F$40,6,0)</f>
        <v>Presidencia</v>
      </c>
      <c r="D119" s="69" t="str">
        <f>+MID(MIR_2018!$D$6,1,3)</f>
        <v>170</v>
      </c>
      <c r="E119" s="68" t="str">
        <f>+MID(MIR_2018!$D$6,7,150)</f>
        <v>Dirección General de Comunicación Social y Difusión</v>
      </c>
      <c r="F119" s="69" t="e">
        <f>+MIR_2018!#REF!</f>
        <v>#REF!</v>
      </c>
      <c r="G119" s="69" t="e">
        <f>MIR_2018!#REF!</f>
        <v>#REF!</v>
      </c>
      <c r="H119" s="70" t="e">
        <f>+MIR_2018!#REF!</f>
        <v>#REF!</v>
      </c>
      <c r="I119" s="70" t="e">
        <f>+MIR_2018!#REF!</f>
        <v>#REF!</v>
      </c>
      <c r="J119" s="70" t="e">
        <f>+MIR_2018!#REF!</f>
        <v>#REF!</v>
      </c>
      <c r="K119" s="70" t="e">
        <f>+MIR_2018!#REF!</f>
        <v>#REF!</v>
      </c>
      <c r="L119" s="70" t="e">
        <f>+MIR_2018!#REF!</f>
        <v>#REF!</v>
      </c>
      <c r="M119" s="70" t="e">
        <f>+MIR_2018!#REF!</f>
        <v>#REF!</v>
      </c>
      <c r="N119" s="70" t="e">
        <f>+MIR_2018!#REF!</f>
        <v>#REF!</v>
      </c>
      <c r="O119" s="70" t="e">
        <f>+MIR_2018!#REF!</f>
        <v>#REF!</v>
      </c>
      <c r="P119" s="70" t="e">
        <f>+MIR_2018!#REF!</f>
        <v>#REF!</v>
      </c>
      <c r="Q119" s="70" t="e">
        <f>+MIR_2018!#REF!</f>
        <v>#REF!</v>
      </c>
      <c r="R119" s="70" t="e">
        <f>+MIR_2018!#REF!</f>
        <v>#REF!</v>
      </c>
      <c r="S119" s="70" t="e">
        <f>+MIR_2018!#REF!</f>
        <v>#REF!</v>
      </c>
      <c r="T119" s="70" t="e">
        <f>+MIR_2018!#REF!</f>
        <v>#REF!</v>
      </c>
      <c r="U119" s="71" t="e">
        <f>+MIR_2018!#REF!</f>
        <v>#REF!</v>
      </c>
      <c r="V119" s="71" t="e">
        <f>+MIR_2018!#REF!</f>
        <v>#REF!</v>
      </c>
      <c r="W119" s="69" t="e">
        <f>+MIR_2018!#REF!</f>
        <v>#REF!</v>
      </c>
      <c r="X119" s="67" t="e">
        <f>+MIR_2018!#REF!</f>
        <v>#REF!</v>
      </c>
      <c r="Y119" s="70" t="e">
        <f>+MIR_2018!#REF!</f>
        <v>#REF!</v>
      </c>
      <c r="Z119" s="69" t="e">
        <f>+MIR_2018!#REF!</f>
        <v>#REF!</v>
      </c>
      <c r="AA119" s="69" t="e">
        <f>+MIR_2018!#REF!</f>
        <v>#REF!</v>
      </c>
      <c r="AB119" s="69" t="e">
        <f ca="1">+IF(AD119="No aplica","-",IF(MIR_2018!#REF!="Sin avance","Sin avance",IF(MIR_2018!#REF!&lt;&gt;"Sin avance",_xlfn.FORMULATEXT(MIR_2018!#REF!),"0")))</f>
        <v>#REF!</v>
      </c>
      <c r="AC119" s="69" t="e">
        <f>+MIR_2018!#REF!</f>
        <v>#REF!</v>
      </c>
      <c r="AD119" s="69" t="e">
        <f>+MIR_2018!#REF!</f>
        <v>#REF!</v>
      </c>
      <c r="AE119" s="69" t="e">
        <f>+MIR_2018!#REF!</f>
        <v>#REF!</v>
      </c>
      <c r="AF119" s="70" t="e">
        <f>+MIR_2018!#REF!</f>
        <v>#REF!</v>
      </c>
      <c r="AG119" s="69" t="e">
        <f>+MIR_2018!#REF!</f>
        <v>#REF!</v>
      </c>
      <c r="AH119" s="69" t="e">
        <f ca="1">+IF(AJ119="No aplica","-",IF(MIR_2018!#REF!="Sin avance","Sin avance",IF(MIR_2018!#REF!&lt;&gt;"Sin avance",_xlfn.FORMULATEXT(MIR_2018!#REF!),"0")))</f>
        <v>#REF!</v>
      </c>
      <c r="AI119" s="69" t="e">
        <f>+MIR_2018!#REF!</f>
        <v>#REF!</v>
      </c>
      <c r="AJ119" s="69" t="e">
        <f>+MIR_2018!#REF!</f>
        <v>#REF!</v>
      </c>
      <c r="AK119" s="69" t="e">
        <f>+MIR_2018!#REF!</f>
        <v>#REF!</v>
      </c>
      <c r="AL119" s="70" t="e">
        <f>+MIR_2018!#REF!</f>
        <v>#REF!</v>
      </c>
      <c r="AM119" s="69" t="e">
        <f>+MIR_2018!#REF!</f>
        <v>#REF!</v>
      </c>
      <c r="AN119" s="69" t="e">
        <f ca="1">+IF(AP119="No aplica","0",IF(MIR_2018!#REF!="Sin avance","Sin avance",IF(MIR_2018!#REF!&lt;&gt;"Sin avance",_xlfn.FORMULATEXT(MIR_2018!#REF!),"0")))</f>
        <v>#REF!</v>
      </c>
      <c r="AO119" s="69" t="e">
        <f>+MIR_2018!#REF!</f>
        <v>#REF!</v>
      </c>
      <c r="AP119" s="69" t="e">
        <f>+MIR_2018!#REF!</f>
        <v>#REF!</v>
      </c>
      <c r="AQ119" s="69" t="e">
        <f>+MIR_2018!#REF!</f>
        <v>#REF!</v>
      </c>
      <c r="AR119" s="70" t="e">
        <f>+MIR_2018!#REF!</f>
        <v>#REF!</v>
      </c>
      <c r="AS119" s="69" t="e">
        <f>+MIR_2018!#REF!</f>
        <v>#REF!</v>
      </c>
      <c r="AT119" s="69" t="e">
        <f ca="1">+IF(AV119="No aplica","0",IF(MIR_2018!#REF!="Sin avance","Sin avance",IF(MIR_2018!#REF!&lt;&gt;"Sin avance",_xlfn.FORMULATEXT(MIR_2018!#REF!),"0")))</f>
        <v>#REF!</v>
      </c>
      <c r="AU119" s="69" t="e">
        <f>+MIR_2018!#REF!</f>
        <v>#REF!</v>
      </c>
      <c r="AV119" s="69" t="e">
        <f>+MIR_2018!#REF!</f>
        <v>#REF!</v>
      </c>
      <c r="AW119" s="69" t="e">
        <f>+MIR_2018!#REF!</f>
        <v>#REF!</v>
      </c>
      <c r="AX119" s="70" t="e">
        <f>+MIR_2018!#REF!</f>
        <v>#REF!</v>
      </c>
      <c r="AY119" s="69" t="e">
        <f>+MIR_2018!#REF!</f>
        <v>#REF!</v>
      </c>
      <c r="AZ119" s="72" t="e">
        <f ca="1">+IF(BB119="No aplica","-",IF(MIR_2018!#REF!="Sin avance","Sin avance",IF(MIR_2018!#REF!&lt;&gt;"Sin avance",_xlfn.FORMULATEXT(MIR_2018!#REF!),"-")))</f>
        <v>#REF!</v>
      </c>
      <c r="BA119" s="69" t="e">
        <f>+MIR_2018!#REF!</f>
        <v>#REF!</v>
      </c>
      <c r="BB119" s="69" t="e">
        <f>+MIR_2018!#REF!</f>
        <v>#REF!</v>
      </c>
      <c r="BC119" s="69" t="e">
        <f>+MIR_2018!#REF!</f>
        <v>#REF!</v>
      </c>
      <c r="BD119" s="70" t="e">
        <f>+MIR_2018!#REF!</f>
        <v>#REF!</v>
      </c>
    </row>
    <row r="120" spans="1:56" s="69" customFormat="1" x14ac:dyDescent="0.25">
      <c r="A120" s="67">
        <f>+VLOOKUP($D120,Catálogos!$A$14:$E$40,5,0)</f>
        <v>2</v>
      </c>
      <c r="B120" s="68" t="str">
        <f>+VLOOKUP($D120,Catálogos!$A$14:$E$40,3,0)</f>
        <v>Promover el pleno ejercicio de los derechos de acceso a la información pública y de protección de datos personales, así como la transparencia y apertura de las instituciones públicas.</v>
      </c>
      <c r="C120" s="68" t="str">
        <f>+VLOOKUP(D120,Catálogos!$A$14:$F$40,6,0)</f>
        <v>Presidencia</v>
      </c>
      <c r="D120" s="69" t="str">
        <f>+MID(MIR_2018!$D$6,1,3)</f>
        <v>170</v>
      </c>
      <c r="E120" s="68" t="str">
        <f>+MID(MIR_2018!$D$6,7,150)</f>
        <v>Dirección General de Comunicación Social y Difusión</v>
      </c>
      <c r="F120" s="69" t="e">
        <f>+MIR_2018!#REF!</f>
        <v>#REF!</v>
      </c>
      <c r="G120" s="69" t="e">
        <f>MIR_2018!#REF!</f>
        <v>#REF!</v>
      </c>
      <c r="H120" s="70" t="e">
        <f>+MIR_2018!#REF!</f>
        <v>#REF!</v>
      </c>
      <c r="I120" s="70" t="e">
        <f>+MIR_2018!#REF!</f>
        <v>#REF!</v>
      </c>
      <c r="J120" s="70" t="e">
        <f>+MIR_2018!#REF!</f>
        <v>#REF!</v>
      </c>
      <c r="K120" s="70" t="e">
        <f>+MIR_2018!#REF!</f>
        <v>#REF!</v>
      </c>
      <c r="L120" s="70" t="e">
        <f>+MIR_2018!#REF!</f>
        <v>#REF!</v>
      </c>
      <c r="M120" s="70" t="e">
        <f>+MIR_2018!#REF!</f>
        <v>#REF!</v>
      </c>
      <c r="N120" s="70" t="e">
        <f>+MIR_2018!#REF!</f>
        <v>#REF!</v>
      </c>
      <c r="O120" s="70" t="e">
        <f>+MIR_2018!#REF!</f>
        <v>#REF!</v>
      </c>
      <c r="P120" s="70" t="e">
        <f>+MIR_2018!#REF!</f>
        <v>#REF!</v>
      </c>
      <c r="Q120" s="70" t="e">
        <f>+MIR_2018!#REF!</f>
        <v>#REF!</v>
      </c>
      <c r="R120" s="70" t="e">
        <f>+MIR_2018!#REF!</f>
        <v>#REF!</v>
      </c>
      <c r="S120" s="70" t="e">
        <f>+MIR_2018!#REF!</f>
        <v>#REF!</v>
      </c>
      <c r="T120" s="70" t="e">
        <f>+MIR_2018!#REF!</f>
        <v>#REF!</v>
      </c>
      <c r="U120" s="71" t="e">
        <f>+MIR_2018!#REF!</f>
        <v>#REF!</v>
      </c>
      <c r="V120" s="71" t="e">
        <f>+MIR_2018!#REF!</f>
        <v>#REF!</v>
      </c>
      <c r="W120" s="69" t="e">
        <f>+MIR_2018!#REF!</f>
        <v>#REF!</v>
      </c>
      <c r="X120" s="67" t="e">
        <f>+MIR_2018!#REF!</f>
        <v>#REF!</v>
      </c>
      <c r="Y120" s="70" t="e">
        <f>+MIR_2018!#REF!</f>
        <v>#REF!</v>
      </c>
      <c r="Z120" s="69" t="e">
        <f>+MIR_2018!#REF!</f>
        <v>#REF!</v>
      </c>
      <c r="AA120" s="69" t="e">
        <f>+MIR_2018!#REF!</f>
        <v>#REF!</v>
      </c>
      <c r="AB120" s="69" t="e">
        <f ca="1">+IF(AD120="No aplica","-",IF(MIR_2018!#REF!="Sin avance","Sin avance",IF(MIR_2018!#REF!&lt;&gt;"Sin avance",_xlfn.FORMULATEXT(MIR_2018!#REF!),"0")))</f>
        <v>#REF!</v>
      </c>
      <c r="AC120" s="69" t="e">
        <f>+MIR_2018!#REF!</f>
        <v>#REF!</v>
      </c>
      <c r="AD120" s="69" t="e">
        <f>+MIR_2018!#REF!</f>
        <v>#REF!</v>
      </c>
      <c r="AE120" s="69" t="e">
        <f>+MIR_2018!#REF!</f>
        <v>#REF!</v>
      </c>
      <c r="AF120" s="70" t="e">
        <f>+MIR_2018!#REF!</f>
        <v>#REF!</v>
      </c>
      <c r="AG120" s="69" t="e">
        <f>+MIR_2018!#REF!</f>
        <v>#REF!</v>
      </c>
      <c r="AH120" s="69" t="e">
        <f ca="1">+IF(AJ120="No aplica","-",IF(MIR_2018!#REF!="Sin avance","Sin avance",IF(MIR_2018!#REF!&lt;&gt;"Sin avance",_xlfn.FORMULATEXT(MIR_2018!#REF!),"0")))</f>
        <v>#REF!</v>
      </c>
      <c r="AI120" s="69" t="e">
        <f>+MIR_2018!#REF!</f>
        <v>#REF!</v>
      </c>
      <c r="AJ120" s="69" t="e">
        <f>+MIR_2018!#REF!</f>
        <v>#REF!</v>
      </c>
      <c r="AK120" s="69" t="e">
        <f>+MIR_2018!#REF!</f>
        <v>#REF!</v>
      </c>
      <c r="AL120" s="70" t="e">
        <f>+MIR_2018!#REF!</f>
        <v>#REF!</v>
      </c>
      <c r="AM120" s="69" t="e">
        <f>+MIR_2018!#REF!</f>
        <v>#REF!</v>
      </c>
      <c r="AN120" s="69" t="e">
        <f ca="1">+IF(AP120="No aplica","0",IF(MIR_2018!#REF!="Sin avance","Sin avance",IF(MIR_2018!#REF!&lt;&gt;"Sin avance",_xlfn.FORMULATEXT(MIR_2018!#REF!),"0")))</f>
        <v>#REF!</v>
      </c>
      <c r="AO120" s="69" t="e">
        <f>+MIR_2018!#REF!</f>
        <v>#REF!</v>
      </c>
      <c r="AP120" s="69" t="e">
        <f>+MIR_2018!#REF!</f>
        <v>#REF!</v>
      </c>
      <c r="AQ120" s="69" t="e">
        <f>+MIR_2018!#REF!</f>
        <v>#REF!</v>
      </c>
      <c r="AR120" s="70" t="e">
        <f>+MIR_2018!#REF!</f>
        <v>#REF!</v>
      </c>
      <c r="AS120" s="69" t="e">
        <f>+MIR_2018!#REF!</f>
        <v>#REF!</v>
      </c>
      <c r="AT120" s="69" t="e">
        <f ca="1">+IF(AV120="No aplica","0",IF(MIR_2018!#REF!="Sin avance","Sin avance",IF(MIR_2018!#REF!&lt;&gt;"Sin avance",_xlfn.FORMULATEXT(MIR_2018!#REF!),"0")))</f>
        <v>#REF!</v>
      </c>
      <c r="AU120" s="69" t="e">
        <f>+MIR_2018!#REF!</f>
        <v>#REF!</v>
      </c>
      <c r="AV120" s="69" t="e">
        <f>+MIR_2018!#REF!</f>
        <v>#REF!</v>
      </c>
      <c r="AW120" s="69" t="e">
        <f>+MIR_2018!#REF!</f>
        <v>#REF!</v>
      </c>
      <c r="AX120" s="70" t="e">
        <f>+MIR_2018!#REF!</f>
        <v>#REF!</v>
      </c>
      <c r="AY120" s="69" t="e">
        <f>+MIR_2018!#REF!</f>
        <v>#REF!</v>
      </c>
      <c r="AZ120" s="72" t="e">
        <f ca="1">+IF(BB120="No aplica","-",IF(MIR_2018!#REF!="Sin avance","Sin avance",IF(MIR_2018!#REF!&lt;&gt;"Sin avance",_xlfn.FORMULATEXT(MIR_2018!#REF!),"-")))</f>
        <v>#REF!</v>
      </c>
      <c r="BA120" s="69" t="e">
        <f>+MIR_2018!#REF!</f>
        <v>#REF!</v>
      </c>
      <c r="BB120" s="69" t="e">
        <f>+MIR_2018!#REF!</f>
        <v>#REF!</v>
      </c>
      <c r="BC120" s="69" t="e">
        <f>+MIR_2018!#REF!</f>
        <v>#REF!</v>
      </c>
      <c r="BD120" s="70" t="e">
        <f>+MIR_2018!#REF!</f>
        <v>#REF!</v>
      </c>
    </row>
    <row r="121" spans="1:56" s="69" customFormat="1" x14ac:dyDescent="0.25">
      <c r="A121" s="67">
        <f>+VLOOKUP($D121,Catálogos!$A$14:$E$40,5,0)</f>
        <v>2</v>
      </c>
      <c r="B121" s="68" t="str">
        <f>+VLOOKUP($D121,Catálogos!$A$14:$E$40,3,0)</f>
        <v>Promover el pleno ejercicio de los derechos de acceso a la información pública y de protección de datos personales, así como la transparencia y apertura de las instituciones públicas.</v>
      </c>
      <c r="C121" s="68" t="str">
        <f>+VLOOKUP(D121,Catálogos!$A$14:$F$40,6,0)</f>
        <v>Presidencia</v>
      </c>
      <c r="D121" s="69" t="str">
        <f>+MID(MIR_2018!$D$6,1,3)</f>
        <v>170</v>
      </c>
      <c r="E121" s="68" t="str">
        <f>+MID(MIR_2018!$D$6,7,150)</f>
        <v>Dirección General de Comunicación Social y Difusión</v>
      </c>
      <c r="F121" s="69" t="e">
        <f>+MIR_2018!#REF!</f>
        <v>#REF!</v>
      </c>
      <c r="G121" s="69" t="e">
        <f>MIR_2018!#REF!</f>
        <v>#REF!</v>
      </c>
      <c r="H121" s="70" t="e">
        <f>+MIR_2018!#REF!</f>
        <v>#REF!</v>
      </c>
      <c r="I121" s="70" t="e">
        <f>+MIR_2018!#REF!</f>
        <v>#REF!</v>
      </c>
      <c r="J121" s="70" t="e">
        <f>+MIR_2018!#REF!</f>
        <v>#REF!</v>
      </c>
      <c r="K121" s="70" t="e">
        <f>+MIR_2018!#REF!</f>
        <v>#REF!</v>
      </c>
      <c r="L121" s="70" t="e">
        <f>+MIR_2018!#REF!</f>
        <v>#REF!</v>
      </c>
      <c r="M121" s="70" t="e">
        <f>+MIR_2018!#REF!</f>
        <v>#REF!</v>
      </c>
      <c r="N121" s="70" t="e">
        <f>+MIR_2018!#REF!</f>
        <v>#REF!</v>
      </c>
      <c r="O121" s="70" t="e">
        <f>+MIR_2018!#REF!</f>
        <v>#REF!</v>
      </c>
      <c r="P121" s="70" t="e">
        <f>+MIR_2018!#REF!</f>
        <v>#REF!</v>
      </c>
      <c r="Q121" s="70" t="e">
        <f>+MIR_2018!#REF!</f>
        <v>#REF!</v>
      </c>
      <c r="R121" s="70" t="e">
        <f>+MIR_2018!#REF!</f>
        <v>#REF!</v>
      </c>
      <c r="S121" s="70" t="e">
        <f>+MIR_2018!#REF!</f>
        <v>#REF!</v>
      </c>
      <c r="T121" s="70" t="e">
        <f>+MIR_2018!#REF!</f>
        <v>#REF!</v>
      </c>
      <c r="U121" s="71" t="e">
        <f>+MIR_2018!#REF!</f>
        <v>#REF!</v>
      </c>
      <c r="V121" s="71" t="e">
        <f>+MIR_2018!#REF!</f>
        <v>#REF!</v>
      </c>
      <c r="W121" s="69" t="e">
        <f>+MIR_2018!#REF!</f>
        <v>#REF!</v>
      </c>
      <c r="X121" s="67" t="e">
        <f>+MIR_2018!#REF!</f>
        <v>#REF!</v>
      </c>
      <c r="Y121" s="70" t="e">
        <f>+MIR_2018!#REF!</f>
        <v>#REF!</v>
      </c>
      <c r="Z121" s="69" t="e">
        <f>+MIR_2018!#REF!</f>
        <v>#REF!</v>
      </c>
      <c r="AA121" s="69" t="e">
        <f>+MIR_2018!#REF!</f>
        <v>#REF!</v>
      </c>
      <c r="AB121" s="69" t="e">
        <f ca="1">+IF(AD121="No aplica","-",IF(MIR_2018!#REF!="Sin avance","Sin avance",IF(MIR_2018!#REF!&lt;&gt;"Sin avance",_xlfn.FORMULATEXT(MIR_2018!#REF!),"0")))</f>
        <v>#REF!</v>
      </c>
      <c r="AC121" s="69" t="e">
        <f>+MIR_2018!#REF!</f>
        <v>#REF!</v>
      </c>
      <c r="AD121" s="69" t="e">
        <f>+MIR_2018!#REF!</f>
        <v>#REF!</v>
      </c>
      <c r="AE121" s="69" t="e">
        <f>+MIR_2018!#REF!</f>
        <v>#REF!</v>
      </c>
      <c r="AF121" s="70" t="e">
        <f>+MIR_2018!#REF!</f>
        <v>#REF!</v>
      </c>
      <c r="AG121" s="69" t="e">
        <f>+MIR_2018!#REF!</f>
        <v>#REF!</v>
      </c>
      <c r="AH121" s="69" t="e">
        <f ca="1">+IF(AJ121="No aplica","-",IF(MIR_2018!#REF!="Sin avance","Sin avance",IF(MIR_2018!#REF!&lt;&gt;"Sin avance",_xlfn.FORMULATEXT(MIR_2018!#REF!),"0")))</f>
        <v>#REF!</v>
      </c>
      <c r="AI121" s="69" t="e">
        <f>+MIR_2018!#REF!</f>
        <v>#REF!</v>
      </c>
      <c r="AJ121" s="69" t="e">
        <f>+MIR_2018!#REF!</f>
        <v>#REF!</v>
      </c>
      <c r="AK121" s="69" t="e">
        <f>+MIR_2018!#REF!</f>
        <v>#REF!</v>
      </c>
      <c r="AL121" s="70" t="e">
        <f>+MIR_2018!#REF!</f>
        <v>#REF!</v>
      </c>
      <c r="AM121" s="69" t="e">
        <f>+MIR_2018!#REF!</f>
        <v>#REF!</v>
      </c>
      <c r="AN121" s="69" t="e">
        <f ca="1">+IF(AP121="No aplica","0",IF(MIR_2018!#REF!="Sin avance","Sin avance",IF(MIR_2018!#REF!&lt;&gt;"Sin avance",_xlfn.FORMULATEXT(MIR_2018!#REF!),"0")))</f>
        <v>#REF!</v>
      </c>
      <c r="AO121" s="69" t="e">
        <f>+MIR_2018!#REF!</f>
        <v>#REF!</v>
      </c>
      <c r="AP121" s="69" t="e">
        <f>+MIR_2018!#REF!</f>
        <v>#REF!</v>
      </c>
      <c r="AQ121" s="69" t="e">
        <f>+MIR_2018!#REF!</f>
        <v>#REF!</v>
      </c>
      <c r="AR121" s="70" t="e">
        <f>+MIR_2018!#REF!</f>
        <v>#REF!</v>
      </c>
      <c r="AS121" s="69" t="e">
        <f>+MIR_2018!#REF!</f>
        <v>#REF!</v>
      </c>
      <c r="AT121" s="69" t="e">
        <f ca="1">+IF(AV121="No aplica","0",IF(MIR_2018!#REF!="Sin avance","Sin avance",IF(MIR_2018!#REF!&lt;&gt;"Sin avance",_xlfn.FORMULATEXT(MIR_2018!#REF!),"0")))</f>
        <v>#REF!</v>
      </c>
      <c r="AU121" s="69" t="e">
        <f>+MIR_2018!#REF!</f>
        <v>#REF!</v>
      </c>
      <c r="AV121" s="69" t="e">
        <f>+MIR_2018!#REF!</f>
        <v>#REF!</v>
      </c>
      <c r="AW121" s="69" t="e">
        <f>+MIR_2018!#REF!</f>
        <v>#REF!</v>
      </c>
      <c r="AX121" s="70" t="e">
        <f>+MIR_2018!#REF!</f>
        <v>#REF!</v>
      </c>
      <c r="AY121" s="69" t="e">
        <f>+MIR_2018!#REF!</f>
        <v>#REF!</v>
      </c>
      <c r="AZ121" s="72" t="e">
        <f ca="1">+IF(BB121="No aplica","-",IF(MIR_2018!#REF!="Sin avance","Sin avance",IF(MIR_2018!#REF!&lt;&gt;"Sin avance",_xlfn.FORMULATEXT(MIR_2018!#REF!),"-")))</f>
        <v>#REF!</v>
      </c>
      <c r="BA121" s="69" t="e">
        <f>+MIR_2018!#REF!</f>
        <v>#REF!</v>
      </c>
      <c r="BB121" s="69" t="e">
        <f>+MIR_2018!#REF!</f>
        <v>#REF!</v>
      </c>
      <c r="BC121" s="69" t="e">
        <f>+MIR_2018!#REF!</f>
        <v>#REF!</v>
      </c>
      <c r="BD121" s="70" t="e">
        <f>+MIR_2018!#REF!</f>
        <v>#REF!</v>
      </c>
    </row>
    <row r="122" spans="1:56" s="69" customFormat="1" x14ac:dyDescent="0.25">
      <c r="A122" s="67">
        <f>+VLOOKUP($D122,Catálogos!$A$14:$E$40,5,0)</f>
        <v>2</v>
      </c>
      <c r="B122" s="68" t="str">
        <f>+VLOOKUP($D122,Catálogos!$A$14:$E$40,3,0)</f>
        <v>Promover el pleno ejercicio de los derechos de acceso a la información pública y de protección de datos personales, así como la transparencia y apertura de las instituciones públicas.</v>
      </c>
      <c r="C122" s="68" t="str">
        <f>+VLOOKUP(D122,Catálogos!$A$14:$F$40,6,0)</f>
        <v>Presidencia</v>
      </c>
      <c r="D122" s="69" t="str">
        <f>+MID(MIR_2018!$D$6,1,3)</f>
        <v>170</v>
      </c>
      <c r="E122" s="68" t="str">
        <f>+MID(MIR_2018!$D$6,7,150)</f>
        <v>Dirección General de Comunicación Social y Difusión</v>
      </c>
      <c r="F122" s="69" t="e">
        <f>+MIR_2018!#REF!</f>
        <v>#REF!</v>
      </c>
      <c r="G122" s="69" t="e">
        <f>MIR_2018!#REF!</f>
        <v>#REF!</v>
      </c>
      <c r="H122" s="70" t="e">
        <f>+MIR_2018!#REF!</f>
        <v>#REF!</v>
      </c>
      <c r="I122" s="70" t="e">
        <f>+MIR_2018!#REF!</f>
        <v>#REF!</v>
      </c>
      <c r="J122" s="70" t="e">
        <f>+MIR_2018!#REF!</f>
        <v>#REF!</v>
      </c>
      <c r="K122" s="70" t="e">
        <f>+MIR_2018!#REF!</f>
        <v>#REF!</v>
      </c>
      <c r="L122" s="70" t="e">
        <f>+MIR_2018!#REF!</f>
        <v>#REF!</v>
      </c>
      <c r="M122" s="70" t="e">
        <f>+MIR_2018!#REF!</f>
        <v>#REF!</v>
      </c>
      <c r="N122" s="70" t="e">
        <f>+MIR_2018!#REF!</f>
        <v>#REF!</v>
      </c>
      <c r="O122" s="70" t="e">
        <f>+MIR_2018!#REF!</f>
        <v>#REF!</v>
      </c>
      <c r="P122" s="70" t="e">
        <f>+MIR_2018!#REF!</f>
        <v>#REF!</v>
      </c>
      <c r="Q122" s="70" t="e">
        <f>+MIR_2018!#REF!</f>
        <v>#REF!</v>
      </c>
      <c r="R122" s="70" t="e">
        <f>+MIR_2018!#REF!</f>
        <v>#REF!</v>
      </c>
      <c r="S122" s="70" t="e">
        <f>+MIR_2018!#REF!</f>
        <v>#REF!</v>
      </c>
      <c r="T122" s="70" t="e">
        <f>+MIR_2018!#REF!</f>
        <v>#REF!</v>
      </c>
      <c r="U122" s="71" t="e">
        <f>+MIR_2018!#REF!</f>
        <v>#REF!</v>
      </c>
      <c r="V122" s="71" t="e">
        <f>+MIR_2018!#REF!</f>
        <v>#REF!</v>
      </c>
      <c r="W122" s="69" t="e">
        <f>+MIR_2018!#REF!</f>
        <v>#REF!</v>
      </c>
      <c r="X122" s="67" t="e">
        <f>+MIR_2018!#REF!</f>
        <v>#REF!</v>
      </c>
      <c r="Y122" s="70" t="e">
        <f>+MIR_2018!#REF!</f>
        <v>#REF!</v>
      </c>
      <c r="Z122" s="69" t="e">
        <f>+MIR_2018!#REF!</f>
        <v>#REF!</v>
      </c>
      <c r="AA122" s="69" t="e">
        <f>+MIR_2018!#REF!</f>
        <v>#REF!</v>
      </c>
      <c r="AB122" s="69" t="e">
        <f ca="1">+IF(AD122="No aplica","-",IF(MIR_2018!#REF!="Sin avance","Sin avance",IF(MIR_2018!#REF!&lt;&gt;"Sin avance",_xlfn.FORMULATEXT(MIR_2018!#REF!),"0")))</f>
        <v>#REF!</v>
      </c>
      <c r="AC122" s="69" t="e">
        <f>+MIR_2018!#REF!</f>
        <v>#REF!</v>
      </c>
      <c r="AD122" s="69" t="e">
        <f>+MIR_2018!#REF!</f>
        <v>#REF!</v>
      </c>
      <c r="AE122" s="69" t="e">
        <f>+MIR_2018!#REF!</f>
        <v>#REF!</v>
      </c>
      <c r="AF122" s="70" t="e">
        <f>+MIR_2018!#REF!</f>
        <v>#REF!</v>
      </c>
      <c r="AG122" s="69" t="e">
        <f>+MIR_2018!#REF!</f>
        <v>#REF!</v>
      </c>
      <c r="AH122" s="69" t="e">
        <f ca="1">+IF(AJ122="No aplica","-",IF(MIR_2018!#REF!="Sin avance","Sin avance",IF(MIR_2018!#REF!&lt;&gt;"Sin avance",_xlfn.FORMULATEXT(MIR_2018!#REF!),"0")))</f>
        <v>#REF!</v>
      </c>
      <c r="AI122" s="69" t="e">
        <f>+MIR_2018!#REF!</f>
        <v>#REF!</v>
      </c>
      <c r="AJ122" s="69" t="e">
        <f>+MIR_2018!#REF!</f>
        <v>#REF!</v>
      </c>
      <c r="AK122" s="69" t="e">
        <f>+MIR_2018!#REF!</f>
        <v>#REF!</v>
      </c>
      <c r="AL122" s="70" t="e">
        <f>+MIR_2018!#REF!</f>
        <v>#REF!</v>
      </c>
      <c r="AM122" s="69" t="e">
        <f>+MIR_2018!#REF!</f>
        <v>#REF!</v>
      </c>
      <c r="AN122" s="69" t="e">
        <f ca="1">+IF(AP122="No aplica","0",IF(MIR_2018!#REF!="Sin avance","Sin avance",IF(MIR_2018!#REF!&lt;&gt;"Sin avance",_xlfn.FORMULATEXT(MIR_2018!#REF!),"0")))</f>
        <v>#REF!</v>
      </c>
      <c r="AO122" s="69" t="e">
        <f>+MIR_2018!#REF!</f>
        <v>#REF!</v>
      </c>
      <c r="AP122" s="69" t="e">
        <f>+MIR_2018!#REF!</f>
        <v>#REF!</v>
      </c>
      <c r="AQ122" s="69" t="e">
        <f>+MIR_2018!#REF!</f>
        <v>#REF!</v>
      </c>
      <c r="AR122" s="70" t="e">
        <f>+MIR_2018!#REF!</f>
        <v>#REF!</v>
      </c>
      <c r="AS122" s="69" t="e">
        <f>+MIR_2018!#REF!</f>
        <v>#REF!</v>
      </c>
      <c r="AT122" s="69" t="e">
        <f ca="1">+IF(AV122="No aplica","0",IF(MIR_2018!#REF!="Sin avance","Sin avance",IF(MIR_2018!#REF!&lt;&gt;"Sin avance",_xlfn.FORMULATEXT(MIR_2018!#REF!),"0")))</f>
        <v>#REF!</v>
      </c>
      <c r="AU122" s="69" t="e">
        <f>+MIR_2018!#REF!</f>
        <v>#REF!</v>
      </c>
      <c r="AV122" s="69" t="e">
        <f>+MIR_2018!#REF!</f>
        <v>#REF!</v>
      </c>
      <c r="AW122" s="69" t="e">
        <f>+MIR_2018!#REF!</f>
        <v>#REF!</v>
      </c>
      <c r="AX122" s="70" t="e">
        <f>+MIR_2018!#REF!</f>
        <v>#REF!</v>
      </c>
      <c r="AY122" s="69" t="e">
        <f>+MIR_2018!#REF!</f>
        <v>#REF!</v>
      </c>
      <c r="AZ122" s="72" t="e">
        <f ca="1">+IF(BB122="No aplica","-",IF(MIR_2018!#REF!="Sin avance","Sin avance",IF(MIR_2018!#REF!&lt;&gt;"Sin avance",_xlfn.FORMULATEXT(MIR_2018!#REF!),"-")))</f>
        <v>#REF!</v>
      </c>
      <c r="BA122" s="69" t="e">
        <f>+MIR_2018!#REF!</f>
        <v>#REF!</v>
      </c>
      <c r="BB122" s="69" t="e">
        <f>+MIR_2018!#REF!</f>
        <v>#REF!</v>
      </c>
      <c r="BC122" s="69" t="e">
        <f>+MIR_2018!#REF!</f>
        <v>#REF!</v>
      </c>
      <c r="BD122" s="70" t="e">
        <f>+MIR_2018!#REF!</f>
        <v>#REF!</v>
      </c>
    </row>
    <row r="123" spans="1:56" s="69" customFormat="1" x14ac:dyDescent="0.25">
      <c r="A123" s="67">
        <f>+VLOOKUP($D123,Catálogos!$A$14:$E$40,5,0)</f>
        <v>2</v>
      </c>
      <c r="B123" s="68" t="str">
        <f>+VLOOKUP($D123,Catálogos!$A$14:$E$40,3,0)</f>
        <v>Promover el pleno ejercicio de los derechos de acceso a la información pública y de protección de datos personales, así como la transparencia y apertura de las instituciones públicas.</v>
      </c>
      <c r="C123" s="68" t="str">
        <f>+VLOOKUP(D123,Catálogos!$A$14:$F$40,6,0)</f>
        <v>Presidencia</v>
      </c>
      <c r="D123" s="69" t="str">
        <f>+MID(MIR_2018!$D$6,1,3)</f>
        <v>170</v>
      </c>
      <c r="E123" s="68" t="str">
        <f>+MID(MIR_2018!$D$6,7,150)</f>
        <v>Dirección General de Comunicación Social y Difusión</v>
      </c>
      <c r="F123" s="69" t="e">
        <f>+MIR_2018!#REF!</f>
        <v>#REF!</v>
      </c>
      <c r="G123" s="69" t="e">
        <f>MIR_2018!#REF!</f>
        <v>#REF!</v>
      </c>
      <c r="H123" s="70" t="e">
        <f>+MIR_2018!#REF!</f>
        <v>#REF!</v>
      </c>
      <c r="I123" s="70" t="e">
        <f>+MIR_2018!#REF!</f>
        <v>#REF!</v>
      </c>
      <c r="J123" s="70" t="e">
        <f>+MIR_2018!#REF!</f>
        <v>#REF!</v>
      </c>
      <c r="K123" s="70" t="e">
        <f>+MIR_2018!#REF!</f>
        <v>#REF!</v>
      </c>
      <c r="L123" s="70" t="e">
        <f>+MIR_2018!#REF!</f>
        <v>#REF!</v>
      </c>
      <c r="M123" s="70" t="e">
        <f>+MIR_2018!#REF!</f>
        <v>#REF!</v>
      </c>
      <c r="N123" s="70" t="e">
        <f>+MIR_2018!#REF!</f>
        <v>#REF!</v>
      </c>
      <c r="O123" s="70" t="e">
        <f>+MIR_2018!#REF!</f>
        <v>#REF!</v>
      </c>
      <c r="P123" s="70" t="e">
        <f>+MIR_2018!#REF!</f>
        <v>#REF!</v>
      </c>
      <c r="Q123" s="70" t="e">
        <f>+MIR_2018!#REF!</f>
        <v>#REF!</v>
      </c>
      <c r="R123" s="70" t="e">
        <f>+MIR_2018!#REF!</f>
        <v>#REF!</v>
      </c>
      <c r="S123" s="70" t="e">
        <f>+MIR_2018!#REF!</f>
        <v>#REF!</v>
      </c>
      <c r="T123" s="70" t="e">
        <f>+MIR_2018!#REF!</f>
        <v>#REF!</v>
      </c>
      <c r="U123" s="71" t="e">
        <f>+MIR_2018!#REF!</f>
        <v>#REF!</v>
      </c>
      <c r="V123" s="71" t="e">
        <f>+MIR_2018!#REF!</f>
        <v>#REF!</v>
      </c>
      <c r="W123" s="69" t="e">
        <f>+MIR_2018!#REF!</f>
        <v>#REF!</v>
      </c>
      <c r="X123" s="67" t="e">
        <f>+MIR_2018!#REF!</f>
        <v>#REF!</v>
      </c>
      <c r="Y123" s="70" t="e">
        <f>+MIR_2018!#REF!</f>
        <v>#REF!</v>
      </c>
      <c r="Z123" s="69" t="e">
        <f>+MIR_2018!#REF!</f>
        <v>#REF!</v>
      </c>
      <c r="AA123" s="69" t="e">
        <f>+MIR_2018!#REF!</f>
        <v>#REF!</v>
      </c>
      <c r="AB123" s="69" t="e">
        <f ca="1">+IF(AD123="No aplica","-",IF(MIR_2018!#REF!="Sin avance","Sin avance",IF(MIR_2018!#REF!&lt;&gt;"Sin avance",_xlfn.FORMULATEXT(MIR_2018!#REF!),"0")))</f>
        <v>#REF!</v>
      </c>
      <c r="AC123" s="69" t="e">
        <f>+MIR_2018!#REF!</f>
        <v>#REF!</v>
      </c>
      <c r="AD123" s="69" t="e">
        <f>+MIR_2018!#REF!</f>
        <v>#REF!</v>
      </c>
      <c r="AE123" s="69" t="e">
        <f>+MIR_2018!#REF!</f>
        <v>#REF!</v>
      </c>
      <c r="AF123" s="70" t="e">
        <f>+MIR_2018!#REF!</f>
        <v>#REF!</v>
      </c>
      <c r="AG123" s="69" t="e">
        <f>+MIR_2018!#REF!</f>
        <v>#REF!</v>
      </c>
      <c r="AH123" s="69" t="e">
        <f ca="1">+IF(AJ123="No aplica","-",IF(MIR_2018!#REF!="Sin avance","Sin avance",IF(MIR_2018!#REF!&lt;&gt;"Sin avance",_xlfn.FORMULATEXT(MIR_2018!#REF!),"0")))</f>
        <v>#REF!</v>
      </c>
      <c r="AI123" s="69" t="e">
        <f>+MIR_2018!#REF!</f>
        <v>#REF!</v>
      </c>
      <c r="AJ123" s="69" t="e">
        <f>+MIR_2018!#REF!</f>
        <v>#REF!</v>
      </c>
      <c r="AK123" s="69" t="e">
        <f>+MIR_2018!#REF!</f>
        <v>#REF!</v>
      </c>
      <c r="AL123" s="70" t="e">
        <f>+MIR_2018!#REF!</f>
        <v>#REF!</v>
      </c>
      <c r="AM123" s="69" t="e">
        <f>+MIR_2018!#REF!</f>
        <v>#REF!</v>
      </c>
      <c r="AN123" s="69" t="e">
        <f ca="1">+IF(AP123="No aplica","0",IF(MIR_2018!#REF!="Sin avance","Sin avance",IF(MIR_2018!#REF!&lt;&gt;"Sin avance",_xlfn.FORMULATEXT(MIR_2018!#REF!),"0")))</f>
        <v>#REF!</v>
      </c>
      <c r="AO123" s="69" t="e">
        <f>+MIR_2018!#REF!</f>
        <v>#REF!</v>
      </c>
      <c r="AP123" s="69" t="e">
        <f>+MIR_2018!#REF!</f>
        <v>#REF!</v>
      </c>
      <c r="AQ123" s="69" t="e">
        <f>+MIR_2018!#REF!</f>
        <v>#REF!</v>
      </c>
      <c r="AR123" s="70" t="e">
        <f>+MIR_2018!#REF!</f>
        <v>#REF!</v>
      </c>
      <c r="AS123" s="69" t="e">
        <f>+MIR_2018!#REF!</f>
        <v>#REF!</v>
      </c>
      <c r="AT123" s="69" t="e">
        <f ca="1">+IF(AV123="No aplica","0",IF(MIR_2018!#REF!="Sin avance","Sin avance",IF(MIR_2018!#REF!&lt;&gt;"Sin avance",_xlfn.FORMULATEXT(MIR_2018!#REF!),"0")))</f>
        <v>#REF!</v>
      </c>
      <c r="AU123" s="69" t="e">
        <f>+MIR_2018!#REF!</f>
        <v>#REF!</v>
      </c>
      <c r="AV123" s="69" t="e">
        <f>+MIR_2018!#REF!</f>
        <v>#REF!</v>
      </c>
      <c r="AW123" s="69" t="e">
        <f>+MIR_2018!#REF!</f>
        <v>#REF!</v>
      </c>
      <c r="AX123" s="70" t="e">
        <f>+MIR_2018!#REF!</f>
        <v>#REF!</v>
      </c>
      <c r="AY123" s="69" t="e">
        <f>+MIR_2018!#REF!</f>
        <v>#REF!</v>
      </c>
      <c r="AZ123" s="72" t="e">
        <f ca="1">+IF(BB123="No aplica","-",IF(MIR_2018!#REF!="Sin avance","Sin avance",IF(MIR_2018!#REF!&lt;&gt;"Sin avance",_xlfn.FORMULATEXT(MIR_2018!#REF!),"-")))</f>
        <v>#REF!</v>
      </c>
      <c r="BA123" s="69" t="e">
        <f>+MIR_2018!#REF!</f>
        <v>#REF!</v>
      </c>
      <c r="BB123" s="69" t="e">
        <f>+MIR_2018!#REF!</f>
        <v>#REF!</v>
      </c>
      <c r="BC123" s="69" t="e">
        <f>+MIR_2018!#REF!</f>
        <v>#REF!</v>
      </c>
      <c r="BD123" s="70" t="e">
        <f>+MIR_2018!#REF!</f>
        <v>#REF!</v>
      </c>
    </row>
    <row r="124" spans="1:56" s="69" customFormat="1" x14ac:dyDescent="0.25">
      <c r="A124" s="67">
        <f>+VLOOKUP($D124,Catálogos!$A$14:$E$40,5,0)</f>
        <v>2</v>
      </c>
      <c r="B124" s="68" t="str">
        <f>+VLOOKUP($D124,Catálogos!$A$14:$E$40,3,0)</f>
        <v>Promover el pleno ejercicio de los derechos de acceso a la información pública y de protección de datos personales, así como la transparencia y apertura de las instituciones públicas.</v>
      </c>
      <c r="C124" s="68" t="str">
        <f>+VLOOKUP(D124,Catálogos!$A$14:$F$40,6,0)</f>
        <v>Presidencia</v>
      </c>
      <c r="D124" s="69" t="str">
        <f>+MID(MIR_2018!$D$6,1,3)</f>
        <v>170</v>
      </c>
      <c r="E124" s="68" t="str">
        <f>+MID(MIR_2018!$D$6,7,150)</f>
        <v>Dirección General de Comunicación Social y Difusión</v>
      </c>
      <c r="F124" s="69" t="e">
        <f>+MIR_2018!#REF!</f>
        <v>#REF!</v>
      </c>
      <c r="G124" s="69" t="e">
        <f>MIR_2018!#REF!</f>
        <v>#REF!</v>
      </c>
      <c r="H124" s="70" t="e">
        <f>+MIR_2018!#REF!</f>
        <v>#REF!</v>
      </c>
      <c r="I124" s="70" t="e">
        <f>+MIR_2018!#REF!</f>
        <v>#REF!</v>
      </c>
      <c r="J124" s="70" t="e">
        <f>+MIR_2018!#REF!</f>
        <v>#REF!</v>
      </c>
      <c r="K124" s="70" t="e">
        <f>+MIR_2018!#REF!</f>
        <v>#REF!</v>
      </c>
      <c r="L124" s="70" t="e">
        <f>+MIR_2018!#REF!</f>
        <v>#REF!</v>
      </c>
      <c r="M124" s="70" t="e">
        <f>+MIR_2018!#REF!</f>
        <v>#REF!</v>
      </c>
      <c r="N124" s="70" t="e">
        <f>+MIR_2018!#REF!</f>
        <v>#REF!</v>
      </c>
      <c r="O124" s="70" t="e">
        <f>+MIR_2018!#REF!</f>
        <v>#REF!</v>
      </c>
      <c r="P124" s="70" t="e">
        <f>+MIR_2018!#REF!</f>
        <v>#REF!</v>
      </c>
      <c r="Q124" s="70" t="e">
        <f>+MIR_2018!#REF!</f>
        <v>#REF!</v>
      </c>
      <c r="R124" s="70" t="e">
        <f>+MIR_2018!#REF!</f>
        <v>#REF!</v>
      </c>
      <c r="S124" s="70" t="e">
        <f>+MIR_2018!#REF!</f>
        <v>#REF!</v>
      </c>
      <c r="T124" s="70" t="e">
        <f>+MIR_2018!#REF!</f>
        <v>#REF!</v>
      </c>
      <c r="U124" s="71" t="e">
        <f>+MIR_2018!#REF!</f>
        <v>#REF!</v>
      </c>
      <c r="V124" s="71" t="e">
        <f>+MIR_2018!#REF!</f>
        <v>#REF!</v>
      </c>
      <c r="W124" s="69" t="e">
        <f>+MIR_2018!#REF!</f>
        <v>#REF!</v>
      </c>
      <c r="X124" s="67" t="e">
        <f>+MIR_2018!#REF!</f>
        <v>#REF!</v>
      </c>
      <c r="Y124" s="70" t="e">
        <f>+MIR_2018!#REF!</f>
        <v>#REF!</v>
      </c>
      <c r="Z124" s="69" t="e">
        <f>+MIR_2018!#REF!</f>
        <v>#REF!</v>
      </c>
      <c r="AA124" s="69" t="e">
        <f>+MIR_2018!#REF!</f>
        <v>#REF!</v>
      </c>
      <c r="AB124" s="69" t="e">
        <f ca="1">+IF(AD124="No aplica","-",IF(MIR_2018!#REF!="Sin avance","Sin avance",IF(MIR_2018!#REF!&lt;&gt;"Sin avance",_xlfn.FORMULATEXT(MIR_2018!#REF!),"0")))</f>
        <v>#REF!</v>
      </c>
      <c r="AC124" s="69" t="e">
        <f>+MIR_2018!#REF!</f>
        <v>#REF!</v>
      </c>
      <c r="AD124" s="69" t="e">
        <f>+MIR_2018!#REF!</f>
        <v>#REF!</v>
      </c>
      <c r="AE124" s="69" t="e">
        <f>+MIR_2018!#REF!</f>
        <v>#REF!</v>
      </c>
      <c r="AF124" s="70" t="e">
        <f>+MIR_2018!#REF!</f>
        <v>#REF!</v>
      </c>
      <c r="AG124" s="69" t="e">
        <f>+MIR_2018!#REF!</f>
        <v>#REF!</v>
      </c>
      <c r="AH124" s="69" t="e">
        <f ca="1">+IF(AJ124="No aplica","-",IF(MIR_2018!#REF!="Sin avance","Sin avance",IF(MIR_2018!#REF!&lt;&gt;"Sin avance",_xlfn.FORMULATEXT(MIR_2018!#REF!),"0")))</f>
        <v>#REF!</v>
      </c>
      <c r="AI124" s="69" t="e">
        <f>+MIR_2018!#REF!</f>
        <v>#REF!</v>
      </c>
      <c r="AJ124" s="69" t="e">
        <f>+MIR_2018!#REF!</f>
        <v>#REF!</v>
      </c>
      <c r="AK124" s="69" t="e">
        <f>+MIR_2018!#REF!</f>
        <v>#REF!</v>
      </c>
      <c r="AL124" s="70" t="e">
        <f>+MIR_2018!#REF!</f>
        <v>#REF!</v>
      </c>
      <c r="AM124" s="69" t="e">
        <f>+MIR_2018!#REF!</f>
        <v>#REF!</v>
      </c>
      <c r="AN124" s="69" t="e">
        <f ca="1">+IF(AP124="No aplica","0",IF(MIR_2018!#REF!="Sin avance","Sin avance",IF(MIR_2018!#REF!&lt;&gt;"Sin avance",_xlfn.FORMULATEXT(MIR_2018!#REF!),"0")))</f>
        <v>#REF!</v>
      </c>
      <c r="AO124" s="69" t="e">
        <f>+MIR_2018!#REF!</f>
        <v>#REF!</v>
      </c>
      <c r="AP124" s="69" t="e">
        <f>+MIR_2018!#REF!</f>
        <v>#REF!</v>
      </c>
      <c r="AQ124" s="69" t="e">
        <f>+MIR_2018!#REF!</f>
        <v>#REF!</v>
      </c>
      <c r="AR124" s="70" t="e">
        <f>+MIR_2018!#REF!</f>
        <v>#REF!</v>
      </c>
      <c r="AS124" s="69" t="e">
        <f>+MIR_2018!#REF!</f>
        <v>#REF!</v>
      </c>
      <c r="AT124" s="69" t="e">
        <f ca="1">+IF(AV124="No aplica","0",IF(MIR_2018!#REF!="Sin avance","Sin avance",IF(MIR_2018!#REF!&lt;&gt;"Sin avance",_xlfn.FORMULATEXT(MIR_2018!#REF!),"0")))</f>
        <v>#REF!</v>
      </c>
      <c r="AU124" s="69" t="e">
        <f>+MIR_2018!#REF!</f>
        <v>#REF!</v>
      </c>
      <c r="AV124" s="69" t="e">
        <f>+MIR_2018!#REF!</f>
        <v>#REF!</v>
      </c>
      <c r="AW124" s="69" t="e">
        <f>+MIR_2018!#REF!</f>
        <v>#REF!</v>
      </c>
      <c r="AX124" s="70" t="e">
        <f>+MIR_2018!#REF!</f>
        <v>#REF!</v>
      </c>
      <c r="AY124" s="69" t="e">
        <f>+MIR_2018!#REF!</f>
        <v>#REF!</v>
      </c>
      <c r="AZ124" s="72" t="e">
        <f ca="1">+IF(BB124="No aplica","-",IF(MIR_2018!#REF!="Sin avance","Sin avance",IF(MIR_2018!#REF!&lt;&gt;"Sin avance",_xlfn.FORMULATEXT(MIR_2018!#REF!),"-")))</f>
        <v>#REF!</v>
      </c>
      <c r="BA124" s="69" t="e">
        <f>+MIR_2018!#REF!</f>
        <v>#REF!</v>
      </c>
      <c r="BB124" s="69" t="e">
        <f>+MIR_2018!#REF!</f>
        <v>#REF!</v>
      </c>
      <c r="BC124" s="69" t="e">
        <f>+MIR_2018!#REF!</f>
        <v>#REF!</v>
      </c>
      <c r="BD124" s="70" t="e">
        <f>+MIR_2018!#REF!</f>
        <v>#REF!</v>
      </c>
    </row>
    <row r="125" spans="1:56" s="69" customFormat="1" x14ac:dyDescent="0.25">
      <c r="A125" s="67">
        <f>+VLOOKUP($D125,Catálogos!$A$14:$E$40,5,0)</f>
        <v>2</v>
      </c>
      <c r="B125" s="68" t="str">
        <f>+VLOOKUP($D125,Catálogos!$A$14:$E$40,3,0)</f>
        <v>Promover el pleno ejercicio de los derechos de acceso a la información pública y de protección de datos personales, así como la transparencia y apertura de las instituciones públicas.</v>
      </c>
      <c r="C125" s="68" t="str">
        <f>+VLOOKUP(D125,Catálogos!$A$14:$F$40,6,0)</f>
        <v>Presidencia</v>
      </c>
      <c r="D125" s="69" t="str">
        <f>+MID(MIR_2018!$D$6,1,3)</f>
        <v>170</v>
      </c>
      <c r="E125" s="68" t="str">
        <f>+MID(MIR_2018!$D$6,7,150)</f>
        <v>Dirección General de Comunicación Social y Difusión</v>
      </c>
      <c r="F125" s="69" t="e">
        <f>+MIR_2018!#REF!</f>
        <v>#REF!</v>
      </c>
      <c r="G125" s="69" t="e">
        <f>MIR_2018!#REF!</f>
        <v>#REF!</v>
      </c>
      <c r="H125" s="70" t="e">
        <f>+MIR_2018!#REF!</f>
        <v>#REF!</v>
      </c>
      <c r="I125" s="70" t="e">
        <f>+MIR_2018!#REF!</f>
        <v>#REF!</v>
      </c>
      <c r="J125" s="70" t="e">
        <f>+MIR_2018!#REF!</f>
        <v>#REF!</v>
      </c>
      <c r="K125" s="70" t="e">
        <f>+MIR_2018!#REF!</f>
        <v>#REF!</v>
      </c>
      <c r="L125" s="70" t="e">
        <f>+MIR_2018!#REF!</f>
        <v>#REF!</v>
      </c>
      <c r="M125" s="70" t="e">
        <f>+MIR_2018!#REF!</f>
        <v>#REF!</v>
      </c>
      <c r="N125" s="70" t="e">
        <f>+MIR_2018!#REF!</f>
        <v>#REF!</v>
      </c>
      <c r="O125" s="70" t="e">
        <f>+MIR_2018!#REF!</f>
        <v>#REF!</v>
      </c>
      <c r="P125" s="70" t="e">
        <f>+MIR_2018!#REF!</f>
        <v>#REF!</v>
      </c>
      <c r="Q125" s="70" t="e">
        <f>+MIR_2018!#REF!</f>
        <v>#REF!</v>
      </c>
      <c r="R125" s="70" t="e">
        <f>+MIR_2018!#REF!</f>
        <v>#REF!</v>
      </c>
      <c r="S125" s="70" t="e">
        <f>+MIR_2018!#REF!</f>
        <v>#REF!</v>
      </c>
      <c r="T125" s="70" t="e">
        <f>+MIR_2018!#REF!</f>
        <v>#REF!</v>
      </c>
      <c r="U125" s="71" t="e">
        <f>+MIR_2018!#REF!</f>
        <v>#REF!</v>
      </c>
      <c r="V125" s="71" t="e">
        <f>+MIR_2018!#REF!</f>
        <v>#REF!</v>
      </c>
      <c r="W125" s="69" t="e">
        <f>+MIR_2018!#REF!</f>
        <v>#REF!</v>
      </c>
      <c r="X125" s="67" t="e">
        <f>+MIR_2018!#REF!</f>
        <v>#REF!</v>
      </c>
      <c r="Y125" s="70" t="e">
        <f>+MIR_2018!#REF!</f>
        <v>#REF!</v>
      </c>
      <c r="Z125" s="69" t="e">
        <f>+MIR_2018!#REF!</f>
        <v>#REF!</v>
      </c>
      <c r="AA125" s="69" t="e">
        <f>+MIR_2018!#REF!</f>
        <v>#REF!</v>
      </c>
      <c r="AB125" s="69" t="e">
        <f ca="1">+IF(AD125="No aplica","-",IF(MIR_2018!#REF!="Sin avance","Sin avance",IF(MIR_2018!#REF!&lt;&gt;"Sin avance",_xlfn.FORMULATEXT(MIR_2018!#REF!),"0")))</f>
        <v>#REF!</v>
      </c>
      <c r="AC125" s="69" t="e">
        <f>+MIR_2018!#REF!</f>
        <v>#REF!</v>
      </c>
      <c r="AD125" s="69" t="e">
        <f>+MIR_2018!#REF!</f>
        <v>#REF!</v>
      </c>
      <c r="AE125" s="69" t="e">
        <f>+MIR_2018!#REF!</f>
        <v>#REF!</v>
      </c>
      <c r="AF125" s="70" t="e">
        <f>+MIR_2018!#REF!</f>
        <v>#REF!</v>
      </c>
      <c r="AG125" s="69" t="e">
        <f>+MIR_2018!#REF!</f>
        <v>#REF!</v>
      </c>
      <c r="AH125" s="69" t="e">
        <f ca="1">+IF(AJ125="No aplica","-",IF(MIR_2018!#REF!="Sin avance","Sin avance",IF(MIR_2018!#REF!&lt;&gt;"Sin avance",_xlfn.FORMULATEXT(MIR_2018!#REF!),"0")))</f>
        <v>#REF!</v>
      </c>
      <c r="AI125" s="69" t="e">
        <f>+MIR_2018!#REF!</f>
        <v>#REF!</v>
      </c>
      <c r="AJ125" s="69" t="e">
        <f>+MIR_2018!#REF!</f>
        <v>#REF!</v>
      </c>
      <c r="AK125" s="69" t="e">
        <f>+MIR_2018!#REF!</f>
        <v>#REF!</v>
      </c>
      <c r="AL125" s="70" t="e">
        <f>+MIR_2018!#REF!</f>
        <v>#REF!</v>
      </c>
      <c r="AM125" s="69" t="e">
        <f>+MIR_2018!#REF!</f>
        <v>#REF!</v>
      </c>
      <c r="AN125" s="69" t="e">
        <f ca="1">+IF(AP125="No aplica","0",IF(MIR_2018!#REF!="Sin avance","Sin avance",IF(MIR_2018!#REF!&lt;&gt;"Sin avance",_xlfn.FORMULATEXT(MIR_2018!#REF!),"0")))</f>
        <v>#REF!</v>
      </c>
      <c r="AO125" s="69" t="e">
        <f>+MIR_2018!#REF!</f>
        <v>#REF!</v>
      </c>
      <c r="AP125" s="69" t="e">
        <f>+MIR_2018!#REF!</f>
        <v>#REF!</v>
      </c>
      <c r="AQ125" s="69" t="e">
        <f>+MIR_2018!#REF!</f>
        <v>#REF!</v>
      </c>
      <c r="AR125" s="70" t="e">
        <f>+MIR_2018!#REF!</f>
        <v>#REF!</v>
      </c>
      <c r="AS125" s="69" t="e">
        <f>+MIR_2018!#REF!</f>
        <v>#REF!</v>
      </c>
      <c r="AT125" s="69" t="e">
        <f ca="1">+IF(AV125="No aplica","0",IF(MIR_2018!#REF!="Sin avance","Sin avance",IF(MIR_2018!#REF!&lt;&gt;"Sin avance",_xlfn.FORMULATEXT(MIR_2018!#REF!),"0")))</f>
        <v>#REF!</v>
      </c>
      <c r="AU125" s="69" t="e">
        <f>+MIR_2018!#REF!</f>
        <v>#REF!</v>
      </c>
      <c r="AV125" s="69" t="e">
        <f>+MIR_2018!#REF!</f>
        <v>#REF!</v>
      </c>
      <c r="AW125" s="69" t="e">
        <f>+MIR_2018!#REF!</f>
        <v>#REF!</v>
      </c>
      <c r="AX125" s="70" t="e">
        <f>+MIR_2018!#REF!</f>
        <v>#REF!</v>
      </c>
      <c r="AY125" s="69" t="e">
        <f>+MIR_2018!#REF!</f>
        <v>#REF!</v>
      </c>
      <c r="AZ125" s="72" t="e">
        <f ca="1">+IF(BB125="No aplica","-",IF(MIR_2018!#REF!="Sin avance","Sin avance",IF(MIR_2018!#REF!&lt;&gt;"Sin avance",_xlfn.FORMULATEXT(MIR_2018!#REF!),"-")))</f>
        <v>#REF!</v>
      </c>
      <c r="BA125" s="69" t="e">
        <f>+MIR_2018!#REF!</f>
        <v>#REF!</v>
      </c>
      <c r="BB125" s="69" t="e">
        <f>+MIR_2018!#REF!</f>
        <v>#REF!</v>
      </c>
      <c r="BC125" s="69" t="e">
        <f>+MIR_2018!#REF!</f>
        <v>#REF!</v>
      </c>
      <c r="BD125" s="70" t="e">
        <f>+MIR_2018!#REF!</f>
        <v>#REF!</v>
      </c>
    </row>
    <row r="126" spans="1:56" s="69" customFormat="1" x14ac:dyDescent="0.25">
      <c r="A126" s="67">
        <f>+VLOOKUP($D126,Catálogos!$A$14:$E$40,5,0)</f>
        <v>2</v>
      </c>
      <c r="B126" s="68" t="str">
        <f>+VLOOKUP($D126,Catálogos!$A$14:$E$40,3,0)</f>
        <v>Promover el pleno ejercicio de los derechos de acceso a la información pública y de protección de datos personales, así como la transparencia y apertura de las instituciones públicas.</v>
      </c>
      <c r="C126" s="68" t="str">
        <f>+VLOOKUP(D126,Catálogos!$A$14:$F$40,6,0)</f>
        <v>Presidencia</v>
      </c>
      <c r="D126" s="69" t="str">
        <f>+MID(MIR_2018!$D$6,1,3)</f>
        <v>170</v>
      </c>
      <c r="E126" s="68" t="str">
        <f>+MID(MIR_2018!$D$6,7,150)</f>
        <v>Dirección General de Comunicación Social y Difusión</v>
      </c>
      <c r="F126" s="69" t="e">
        <f>+MIR_2018!#REF!</f>
        <v>#REF!</v>
      </c>
      <c r="G126" s="69" t="e">
        <f>MIR_2018!#REF!</f>
        <v>#REF!</v>
      </c>
      <c r="H126" s="70" t="e">
        <f>+MIR_2018!#REF!</f>
        <v>#REF!</v>
      </c>
      <c r="I126" s="70" t="e">
        <f>+MIR_2018!#REF!</f>
        <v>#REF!</v>
      </c>
      <c r="J126" s="70" t="e">
        <f>+MIR_2018!#REF!</f>
        <v>#REF!</v>
      </c>
      <c r="K126" s="70" t="e">
        <f>+MIR_2018!#REF!</f>
        <v>#REF!</v>
      </c>
      <c r="L126" s="70" t="e">
        <f>+MIR_2018!#REF!</f>
        <v>#REF!</v>
      </c>
      <c r="M126" s="70" t="e">
        <f>+MIR_2018!#REF!</f>
        <v>#REF!</v>
      </c>
      <c r="N126" s="70" t="e">
        <f>+MIR_2018!#REF!</f>
        <v>#REF!</v>
      </c>
      <c r="O126" s="70" t="e">
        <f>+MIR_2018!#REF!</f>
        <v>#REF!</v>
      </c>
      <c r="P126" s="70" t="e">
        <f>+MIR_2018!#REF!</f>
        <v>#REF!</v>
      </c>
      <c r="Q126" s="70" t="e">
        <f>+MIR_2018!#REF!</f>
        <v>#REF!</v>
      </c>
      <c r="R126" s="70" t="e">
        <f>+MIR_2018!#REF!</f>
        <v>#REF!</v>
      </c>
      <c r="S126" s="70" t="e">
        <f>+MIR_2018!#REF!</f>
        <v>#REF!</v>
      </c>
      <c r="T126" s="70" t="e">
        <f>+MIR_2018!#REF!</f>
        <v>#REF!</v>
      </c>
      <c r="U126" s="71" t="e">
        <f>+MIR_2018!#REF!</f>
        <v>#REF!</v>
      </c>
      <c r="V126" s="71" t="e">
        <f>+MIR_2018!#REF!</f>
        <v>#REF!</v>
      </c>
      <c r="W126" s="69" t="e">
        <f>+MIR_2018!#REF!</f>
        <v>#REF!</v>
      </c>
      <c r="X126" s="67" t="e">
        <f>+MIR_2018!#REF!</f>
        <v>#REF!</v>
      </c>
      <c r="Y126" s="70" t="e">
        <f>+MIR_2018!#REF!</f>
        <v>#REF!</v>
      </c>
      <c r="Z126" s="69" t="e">
        <f>+MIR_2018!#REF!</f>
        <v>#REF!</v>
      </c>
      <c r="AA126" s="69" t="e">
        <f>+MIR_2018!#REF!</f>
        <v>#REF!</v>
      </c>
      <c r="AB126" s="69" t="e">
        <f ca="1">+IF(AD126="No aplica","-",IF(MIR_2018!#REF!="Sin avance","Sin avance",IF(MIR_2018!#REF!&lt;&gt;"Sin avance",_xlfn.FORMULATEXT(MIR_2018!#REF!),"0")))</f>
        <v>#REF!</v>
      </c>
      <c r="AC126" s="69" t="e">
        <f>+MIR_2018!#REF!</f>
        <v>#REF!</v>
      </c>
      <c r="AD126" s="69" t="e">
        <f>+MIR_2018!#REF!</f>
        <v>#REF!</v>
      </c>
      <c r="AE126" s="69" t="e">
        <f>+MIR_2018!#REF!</f>
        <v>#REF!</v>
      </c>
      <c r="AF126" s="70" t="e">
        <f>+MIR_2018!#REF!</f>
        <v>#REF!</v>
      </c>
      <c r="AG126" s="69" t="e">
        <f>+MIR_2018!#REF!</f>
        <v>#REF!</v>
      </c>
      <c r="AH126" s="69" t="e">
        <f ca="1">+IF(AJ126="No aplica","-",IF(MIR_2018!#REF!="Sin avance","Sin avance",IF(MIR_2018!#REF!&lt;&gt;"Sin avance",_xlfn.FORMULATEXT(MIR_2018!#REF!),"0")))</f>
        <v>#REF!</v>
      </c>
      <c r="AI126" s="69" t="e">
        <f>+MIR_2018!#REF!</f>
        <v>#REF!</v>
      </c>
      <c r="AJ126" s="69" t="e">
        <f>+MIR_2018!#REF!</f>
        <v>#REF!</v>
      </c>
      <c r="AK126" s="69" t="e">
        <f>+MIR_2018!#REF!</f>
        <v>#REF!</v>
      </c>
      <c r="AL126" s="70" t="e">
        <f>+MIR_2018!#REF!</f>
        <v>#REF!</v>
      </c>
      <c r="AM126" s="69" t="e">
        <f>+MIR_2018!#REF!</f>
        <v>#REF!</v>
      </c>
      <c r="AN126" s="69" t="e">
        <f ca="1">+IF(AP126="No aplica","0",IF(MIR_2018!#REF!="Sin avance","Sin avance",IF(MIR_2018!#REF!&lt;&gt;"Sin avance",_xlfn.FORMULATEXT(MIR_2018!#REF!),"0")))</f>
        <v>#REF!</v>
      </c>
      <c r="AO126" s="69" t="e">
        <f>+MIR_2018!#REF!</f>
        <v>#REF!</v>
      </c>
      <c r="AP126" s="69" t="e">
        <f>+MIR_2018!#REF!</f>
        <v>#REF!</v>
      </c>
      <c r="AQ126" s="69" t="e">
        <f>+MIR_2018!#REF!</f>
        <v>#REF!</v>
      </c>
      <c r="AR126" s="70" t="e">
        <f>+MIR_2018!#REF!</f>
        <v>#REF!</v>
      </c>
      <c r="AS126" s="69" t="e">
        <f>+MIR_2018!#REF!</f>
        <v>#REF!</v>
      </c>
      <c r="AT126" s="69" t="e">
        <f ca="1">+IF(AV126="No aplica","0",IF(MIR_2018!#REF!="Sin avance","Sin avance",IF(MIR_2018!#REF!&lt;&gt;"Sin avance",_xlfn.FORMULATEXT(MIR_2018!#REF!),"0")))</f>
        <v>#REF!</v>
      </c>
      <c r="AU126" s="69" t="e">
        <f>+MIR_2018!#REF!</f>
        <v>#REF!</v>
      </c>
      <c r="AV126" s="69" t="e">
        <f>+MIR_2018!#REF!</f>
        <v>#REF!</v>
      </c>
      <c r="AW126" s="69" t="e">
        <f>+MIR_2018!#REF!</f>
        <v>#REF!</v>
      </c>
      <c r="AX126" s="70" t="e">
        <f>+MIR_2018!#REF!</f>
        <v>#REF!</v>
      </c>
      <c r="AY126" s="69" t="e">
        <f>+MIR_2018!#REF!</f>
        <v>#REF!</v>
      </c>
      <c r="AZ126" s="72" t="e">
        <f ca="1">+IF(BB126="No aplica","-",IF(MIR_2018!#REF!="Sin avance","Sin avance",IF(MIR_2018!#REF!&lt;&gt;"Sin avance",_xlfn.FORMULATEXT(MIR_2018!#REF!),"-")))</f>
        <v>#REF!</v>
      </c>
      <c r="BA126" s="69" t="e">
        <f>+MIR_2018!#REF!</f>
        <v>#REF!</v>
      </c>
      <c r="BB126" s="69" t="e">
        <f>+MIR_2018!#REF!</f>
        <v>#REF!</v>
      </c>
      <c r="BC126" s="69" t="e">
        <f>+MIR_2018!#REF!</f>
        <v>#REF!</v>
      </c>
      <c r="BD126" s="70" t="e">
        <f>+MIR_2018!#REF!</f>
        <v>#REF!</v>
      </c>
    </row>
    <row r="127" spans="1:56" s="69" customFormat="1" x14ac:dyDescent="0.25">
      <c r="A127" s="67">
        <f>+VLOOKUP($D127,Catálogos!$A$14:$E$40,5,0)</f>
        <v>2</v>
      </c>
      <c r="B127" s="68" t="str">
        <f>+VLOOKUP($D127,Catálogos!$A$14:$E$40,3,0)</f>
        <v>Promover el pleno ejercicio de los derechos de acceso a la información pública y de protección de datos personales, así como la transparencia y apertura de las instituciones públicas.</v>
      </c>
      <c r="C127" s="68" t="str">
        <f>+VLOOKUP(D127,Catálogos!$A$14:$F$40,6,0)</f>
        <v>Presidencia</v>
      </c>
      <c r="D127" s="69" t="str">
        <f>+MID(MIR_2018!$D$6,1,3)</f>
        <v>170</v>
      </c>
      <c r="E127" s="68" t="str">
        <f>+MID(MIR_2018!$D$6,7,150)</f>
        <v>Dirección General de Comunicación Social y Difusión</v>
      </c>
      <c r="F127" s="69" t="e">
        <f>+MIR_2018!#REF!</f>
        <v>#REF!</v>
      </c>
      <c r="G127" s="69" t="e">
        <f>MIR_2018!#REF!</f>
        <v>#REF!</v>
      </c>
      <c r="H127" s="70" t="e">
        <f>+MIR_2018!#REF!</f>
        <v>#REF!</v>
      </c>
      <c r="I127" s="70" t="e">
        <f>+MIR_2018!#REF!</f>
        <v>#REF!</v>
      </c>
      <c r="J127" s="70" t="e">
        <f>+MIR_2018!#REF!</f>
        <v>#REF!</v>
      </c>
      <c r="K127" s="70" t="e">
        <f>+MIR_2018!#REF!</f>
        <v>#REF!</v>
      </c>
      <c r="L127" s="70" t="e">
        <f>+MIR_2018!#REF!</f>
        <v>#REF!</v>
      </c>
      <c r="M127" s="70" t="e">
        <f>+MIR_2018!#REF!</f>
        <v>#REF!</v>
      </c>
      <c r="N127" s="70" t="e">
        <f>+MIR_2018!#REF!</f>
        <v>#REF!</v>
      </c>
      <c r="O127" s="70" t="e">
        <f>+MIR_2018!#REF!</f>
        <v>#REF!</v>
      </c>
      <c r="P127" s="70" t="e">
        <f>+MIR_2018!#REF!</f>
        <v>#REF!</v>
      </c>
      <c r="Q127" s="70" t="e">
        <f>+MIR_2018!#REF!</f>
        <v>#REF!</v>
      </c>
      <c r="R127" s="70" t="e">
        <f>+MIR_2018!#REF!</f>
        <v>#REF!</v>
      </c>
      <c r="S127" s="70" t="e">
        <f>+MIR_2018!#REF!</f>
        <v>#REF!</v>
      </c>
      <c r="T127" s="70" t="e">
        <f>+MIR_2018!#REF!</f>
        <v>#REF!</v>
      </c>
      <c r="U127" s="71" t="e">
        <f>+MIR_2018!#REF!</f>
        <v>#REF!</v>
      </c>
      <c r="V127" s="71" t="e">
        <f>+MIR_2018!#REF!</f>
        <v>#REF!</v>
      </c>
      <c r="W127" s="69" t="e">
        <f>+MIR_2018!#REF!</f>
        <v>#REF!</v>
      </c>
      <c r="X127" s="67" t="e">
        <f>+MIR_2018!#REF!</f>
        <v>#REF!</v>
      </c>
      <c r="Y127" s="70" t="e">
        <f>+MIR_2018!#REF!</f>
        <v>#REF!</v>
      </c>
      <c r="Z127" s="69" t="e">
        <f>+MIR_2018!#REF!</f>
        <v>#REF!</v>
      </c>
      <c r="AA127" s="69" t="e">
        <f>+MIR_2018!#REF!</f>
        <v>#REF!</v>
      </c>
      <c r="AB127" s="69" t="e">
        <f ca="1">+IF(AD127="No aplica","-",IF(MIR_2018!#REF!="Sin avance","Sin avance",IF(MIR_2018!#REF!&lt;&gt;"Sin avance",_xlfn.FORMULATEXT(MIR_2018!#REF!),"0")))</f>
        <v>#REF!</v>
      </c>
      <c r="AC127" s="69" t="e">
        <f>+MIR_2018!#REF!</f>
        <v>#REF!</v>
      </c>
      <c r="AD127" s="69" t="e">
        <f>+MIR_2018!#REF!</f>
        <v>#REF!</v>
      </c>
      <c r="AE127" s="69" t="e">
        <f>+MIR_2018!#REF!</f>
        <v>#REF!</v>
      </c>
      <c r="AF127" s="70" t="e">
        <f>+MIR_2018!#REF!</f>
        <v>#REF!</v>
      </c>
      <c r="AG127" s="69" t="e">
        <f>+MIR_2018!#REF!</f>
        <v>#REF!</v>
      </c>
      <c r="AH127" s="69" t="e">
        <f ca="1">+IF(AJ127="No aplica","-",IF(MIR_2018!#REF!="Sin avance","Sin avance",IF(MIR_2018!#REF!&lt;&gt;"Sin avance",_xlfn.FORMULATEXT(MIR_2018!#REF!),"0")))</f>
        <v>#REF!</v>
      </c>
      <c r="AI127" s="69" t="e">
        <f>+MIR_2018!#REF!</f>
        <v>#REF!</v>
      </c>
      <c r="AJ127" s="69" t="e">
        <f>+MIR_2018!#REF!</f>
        <v>#REF!</v>
      </c>
      <c r="AK127" s="69" t="e">
        <f>+MIR_2018!#REF!</f>
        <v>#REF!</v>
      </c>
      <c r="AL127" s="70" t="e">
        <f>+MIR_2018!#REF!</f>
        <v>#REF!</v>
      </c>
      <c r="AM127" s="69" t="e">
        <f>+MIR_2018!#REF!</f>
        <v>#REF!</v>
      </c>
      <c r="AN127" s="69" t="e">
        <f ca="1">+IF(AP127="No aplica","0",IF(MIR_2018!#REF!="Sin avance","Sin avance",IF(MIR_2018!#REF!&lt;&gt;"Sin avance",_xlfn.FORMULATEXT(MIR_2018!#REF!),"0")))</f>
        <v>#REF!</v>
      </c>
      <c r="AO127" s="69" t="e">
        <f>+MIR_2018!#REF!</f>
        <v>#REF!</v>
      </c>
      <c r="AP127" s="69" t="e">
        <f>+MIR_2018!#REF!</f>
        <v>#REF!</v>
      </c>
      <c r="AQ127" s="69" t="e">
        <f>+MIR_2018!#REF!</f>
        <v>#REF!</v>
      </c>
      <c r="AR127" s="70" t="e">
        <f>+MIR_2018!#REF!</f>
        <v>#REF!</v>
      </c>
      <c r="AS127" s="69" t="e">
        <f>+MIR_2018!#REF!</f>
        <v>#REF!</v>
      </c>
      <c r="AT127" s="69" t="e">
        <f ca="1">+IF(AV127="No aplica","0",IF(MIR_2018!#REF!="Sin avance","Sin avance",IF(MIR_2018!#REF!&lt;&gt;"Sin avance",_xlfn.FORMULATEXT(MIR_2018!#REF!),"0")))</f>
        <v>#REF!</v>
      </c>
      <c r="AU127" s="69" t="e">
        <f>+MIR_2018!#REF!</f>
        <v>#REF!</v>
      </c>
      <c r="AV127" s="69" t="e">
        <f>+MIR_2018!#REF!</f>
        <v>#REF!</v>
      </c>
      <c r="AW127" s="69" t="e">
        <f>+MIR_2018!#REF!</f>
        <v>#REF!</v>
      </c>
      <c r="AX127" s="70" t="e">
        <f>+MIR_2018!#REF!</f>
        <v>#REF!</v>
      </c>
      <c r="AY127" s="69" t="e">
        <f>+MIR_2018!#REF!</f>
        <v>#REF!</v>
      </c>
      <c r="AZ127" s="72" t="e">
        <f ca="1">+IF(BB127="No aplica","-",IF(MIR_2018!#REF!="Sin avance","Sin avance",IF(MIR_2018!#REF!&lt;&gt;"Sin avance",_xlfn.FORMULATEXT(MIR_2018!#REF!),"-")))</f>
        <v>#REF!</v>
      </c>
      <c r="BA127" s="69" t="e">
        <f>+MIR_2018!#REF!</f>
        <v>#REF!</v>
      </c>
      <c r="BB127" s="69" t="e">
        <f>+MIR_2018!#REF!</f>
        <v>#REF!</v>
      </c>
      <c r="BC127" s="69" t="e">
        <f>+MIR_2018!#REF!</f>
        <v>#REF!</v>
      </c>
      <c r="BD127" s="70" t="e">
        <f>+MIR_2018!#REF!</f>
        <v>#REF!</v>
      </c>
    </row>
    <row r="128" spans="1:56" s="69" customFormat="1" x14ac:dyDescent="0.25">
      <c r="A128" s="67">
        <f>+VLOOKUP($D128,Catálogos!$A$14:$E$40,5,0)</f>
        <v>2</v>
      </c>
      <c r="B128" s="68" t="str">
        <f>+VLOOKUP($D128,Catálogos!$A$14:$E$40,3,0)</f>
        <v>Promover el pleno ejercicio de los derechos de acceso a la información pública y de protección de datos personales, así como la transparencia y apertura de las instituciones públicas.</v>
      </c>
      <c r="C128" s="68" t="str">
        <f>+VLOOKUP(D128,Catálogos!$A$14:$F$40,6,0)</f>
        <v>Presidencia</v>
      </c>
      <c r="D128" s="69" t="str">
        <f>+MID(MIR_2018!$D$6,1,3)</f>
        <v>170</v>
      </c>
      <c r="E128" s="68" t="str">
        <f>+MID(MIR_2018!$D$6,7,150)</f>
        <v>Dirección General de Comunicación Social y Difusión</v>
      </c>
      <c r="F128" s="69" t="e">
        <f>+MIR_2018!#REF!</f>
        <v>#REF!</v>
      </c>
      <c r="G128" s="69" t="e">
        <f>MIR_2018!#REF!</f>
        <v>#REF!</v>
      </c>
      <c r="H128" s="70" t="e">
        <f>+MIR_2018!#REF!</f>
        <v>#REF!</v>
      </c>
      <c r="I128" s="70" t="e">
        <f>+MIR_2018!#REF!</f>
        <v>#REF!</v>
      </c>
      <c r="J128" s="70" t="e">
        <f>+MIR_2018!#REF!</f>
        <v>#REF!</v>
      </c>
      <c r="K128" s="70" t="e">
        <f>+MIR_2018!#REF!</f>
        <v>#REF!</v>
      </c>
      <c r="L128" s="70" t="e">
        <f>+MIR_2018!#REF!</f>
        <v>#REF!</v>
      </c>
      <c r="M128" s="70" t="e">
        <f>+MIR_2018!#REF!</f>
        <v>#REF!</v>
      </c>
      <c r="N128" s="70" t="e">
        <f>+MIR_2018!#REF!</f>
        <v>#REF!</v>
      </c>
      <c r="O128" s="70" t="e">
        <f>+MIR_2018!#REF!</f>
        <v>#REF!</v>
      </c>
      <c r="P128" s="70" t="e">
        <f>+MIR_2018!#REF!</f>
        <v>#REF!</v>
      </c>
      <c r="Q128" s="70" t="e">
        <f>+MIR_2018!#REF!</f>
        <v>#REF!</v>
      </c>
      <c r="R128" s="70" t="e">
        <f>+MIR_2018!#REF!</f>
        <v>#REF!</v>
      </c>
      <c r="S128" s="70" t="e">
        <f>+MIR_2018!#REF!</f>
        <v>#REF!</v>
      </c>
      <c r="T128" s="70" t="e">
        <f>+MIR_2018!#REF!</f>
        <v>#REF!</v>
      </c>
      <c r="U128" s="71" t="e">
        <f>+MIR_2018!#REF!</f>
        <v>#REF!</v>
      </c>
      <c r="V128" s="71" t="e">
        <f>+MIR_2018!#REF!</f>
        <v>#REF!</v>
      </c>
      <c r="W128" s="69" t="e">
        <f>+MIR_2018!#REF!</f>
        <v>#REF!</v>
      </c>
      <c r="X128" s="67" t="e">
        <f>+MIR_2018!#REF!</f>
        <v>#REF!</v>
      </c>
      <c r="Y128" s="70" t="e">
        <f>+MIR_2018!#REF!</f>
        <v>#REF!</v>
      </c>
      <c r="Z128" s="69" t="e">
        <f>+MIR_2018!#REF!</f>
        <v>#REF!</v>
      </c>
      <c r="AA128" s="69" t="e">
        <f>+MIR_2018!#REF!</f>
        <v>#REF!</v>
      </c>
      <c r="AB128" s="69" t="e">
        <f ca="1">+IF(AD128="No aplica","-",IF(MIR_2018!#REF!="Sin avance","Sin avance",IF(MIR_2018!#REF!&lt;&gt;"Sin avance",_xlfn.FORMULATEXT(MIR_2018!#REF!),"0")))</f>
        <v>#REF!</v>
      </c>
      <c r="AC128" s="69" t="e">
        <f>+MIR_2018!#REF!</f>
        <v>#REF!</v>
      </c>
      <c r="AD128" s="69" t="e">
        <f>+MIR_2018!#REF!</f>
        <v>#REF!</v>
      </c>
      <c r="AE128" s="69" t="e">
        <f>+MIR_2018!#REF!</f>
        <v>#REF!</v>
      </c>
      <c r="AF128" s="70" t="e">
        <f>+MIR_2018!#REF!</f>
        <v>#REF!</v>
      </c>
      <c r="AG128" s="69" t="e">
        <f>+MIR_2018!#REF!</f>
        <v>#REF!</v>
      </c>
      <c r="AH128" s="69" t="e">
        <f ca="1">+IF(AJ128="No aplica","-",IF(MIR_2018!#REF!="Sin avance","Sin avance",IF(MIR_2018!#REF!&lt;&gt;"Sin avance",_xlfn.FORMULATEXT(MIR_2018!#REF!),"0")))</f>
        <v>#REF!</v>
      </c>
      <c r="AI128" s="69" t="e">
        <f>+MIR_2018!#REF!</f>
        <v>#REF!</v>
      </c>
      <c r="AJ128" s="69" t="e">
        <f>+MIR_2018!#REF!</f>
        <v>#REF!</v>
      </c>
      <c r="AK128" s="69" t="e">
        <f>+MIR_2018!#REF!</f>
        <v>#REF!</v>
      </c>
      <c r="AL128" s="70" t="e">
        <f>+MIR_2018!#REF!</f>
        <v>#REF!</v>
      </c>
      <c r="AM128" s="69" t="e">
        <f>+MIR_2018!#REF!</f>
        <v>#REF!</v>
      </c>
      <c r="AN128" s="69" t="e">
        <f ca="1">+IF(AP128="No aplica","0",IF(MIR_2018!#REF!="Sin avance","Sin avance",IF(MIR_2018!#REF!&lt;&gt;"Sin avance",_xlfn.FORMULATEXT(MIR_2018!#REF!),"0")))</f>
        <v>#REF!</v>
      </c>
      <c r="AO128" s="69" t="e">
        <f>+MIR_2018!#REF!</f>
        <v>#REF!</v>
      </c>
      <c r="AP128" s="69" t="e">
        <f>+MIR_2018!#REF!</f>
        <v>#REF!</v>
      </c>
      <c r="AQ128" s="69" t="e">
        <f>+MIR_2018!#REF!</f>
        <v>#REF!</v>
      </c>
      <c r="AR128" s="70" t="e">
        <f>+MIR_2018!#REF!</f>
        <v>#REF!</v>
      </c>
      <c r="AS128" s="69" t="e">
        <f>+MIR_2018!#REF!</f>
        <v>#REF!</v>
      </c>
      <c r="AT128" s="69" t="e">
        <f ca="1">+IF(AV128="No aplica","0",IF(MIR_2018!#REF!="Sin avance","Sin avance",IF(MIR_2018!#REF!&lt;&gt;"Sin avance",_xlfn.FORMULATEXT(MIR_2018!#REF!),"0")))</f>
        <v>#REF!</v>
      </c>
      <c r="AU128" s="69" t="e">
        <f>+MIR_2018!#REF!</f>
        <v>#REF!</v>
      </c>
      <c r="AV128" s="69" t="e">
        <f>+MIR_2018!#REF!</f>
        <v>#REF!</v>
      </c>
      <c r="AW128" s="69" t="e">
        <f>+MIR_2018!#REF!</f>
        <v>#REF!</v>
      </c>
      <c r="AX128" s="70" t="e">
        <f>+MIR_2018!#REF!</f>
        <v>#REF!</v>
      </c>
      <c r="AY128" s="69" t="e">
        <f>+MIR_2018!#REF!</f>
        <v>#REF!</v>
      </c>
      <c r="AZ128" s="72" t="e">
        <f ca="1">+IF(BB128="No aplica","-",IF(MIR_2018!#REF!="Sin avance","Sin avance",IF(MIR_2018!#REF!&lt;&gt;"Sin avance",_xlfn.FORMULATEXT(MIR_2018!#REF!),"-")))</f>
        <v>#REF!</v>
      </c>
      <c r="BA128" s="69" t="e">
        <f>+MIR_2018!#REF!</f>
        <v>#REF!</v>
      </c>
      <c r="BB128" s="69" t="e">
        <f>+MIR_2018!#REF!</f>
        <v>#REF!</v>
      </c>
      <c r="BC128" s="69" t="e">
        <f>+MIR_2018!#REF!</f>
        <v>#REF!</v>
      </c>
      <c r="BD128" s="70" t="e">
        <f>+MIR_2018!#REF!</f>
        <v>#REF!</v>
      </c>
    </row>
    <row r="129" spans="1:56" s="69" customFormat="1" x14ac:dyDescent="0.25">
      <c r="A129" s="67">
        <f>+VLOOKUP($D129,Catálogos!$A$14:$E$40,5,0)</f>
        <v>2</v>
      </c>
      <c r="B129" s="68" t="str">
        <f>+VLOOKUP($D129,Catálogos!$A$14:$E$40,3,0)</f>
        <v>Promover el pleno ejercicio de los derechos de acceso a la información pública y de protección de datos personales, así como la transparencia y apertura de las instituciones públicas.</v>
      </c>
      <c r="C129" s="68" t="str">
        <f>+VLOOKUP(D129,Catálogos!$A$14:$F$40,6,0)</f>
        <v>Presidencia</v>
      </c>
      <c r="D129" s="69" t="str">
        <f>+MID(MIR_2018!$D$6,1,3)</f>
        <v>170</v>
      </c>
      <c r="E129" s="68" t="str">
        <f>+MID(MIR_2018!$D$6,7,150)</f>
        <v>Dirección General de Comunicación Social y Difusión</v>
      </c>
      <c r="F129" s="69" t="e">
        <f>+MIR_2018!#REF!</f>
        <v>#REF!</v>
      </c>
      <c r="G129" s="69" t="e">
        <f>MIR_2018!#REF!</f>
        <v>#REF!</v>
      </c>
      <c r="H129" s="70" t="e">
        <f>+MIR_2018!#REF!</f>
        <v>#REF!</v>
      </c>
      <c r="I129" s="70" t="e">
        <f>+MIR_2018!#REF!</f>
        <v>#REF!</v>
      </c>
      <c r="J129" s="70" t="e">
        <f>+MIR_2018!#REF!</f>
        <v>#REF!</v>
      </c>
      <c r="K129" s="70" t="e">
        <f>+MIR_2018!#REF!</f>
        <v>#REF!</v>
      </c>
      <c r="L129" s="70" t="e">
        <f>+MIR_2018!#REF!</f>
        <v>#REF!</v>
      </c>
      <c r="M129" s="70" t="e">
        <f>+MIR_2018!#REF!</f>
        <v>#REF!</v>
      </c>
      <c r="N129" s="70" t="e">
        <f>+MIR_2018!#REF!</f>
        <v>#REF!</v>
      </c>
      <c r="O129" s="70" t="e">
        <f>+MIR_2018!#REF!</f>
        <v>#REF!</v>
      </c>
      <c r="P129" s="70" t="e">
        <f>+MIR_2018!#REF!</f>
        <v>#REF!</v>
      </c>
      <c r="Q129" s="70" t="e">
        <f>+MIR_2018!#REF!</f>
        <v>#REF!</v>
      </c>
      <c r="R129" s="70" t="e">
        <f>+MIR_2018!#REF!</f>
        <v>#REF!</v>
      </c>
      <c r="S129" s="70" t="e">
        <f>+MIR_2018!#REF!</f>
        <v>#REF!</v>
      </c>
      <c r="T129" s="70" t="e">
        <f>+MIR_2018!#REF!</f>
        <v>#REF!</v>
      </c>
      <c r="U129" s="71" t="e">
        <f>+MIR_2018!#REF!</f>
        <v>#REF!</v>
      </c>
      <c r="V129" s="71" t="e">
        <f>+MIR_2018!#REF!</f>
        <v>#REF!</v>
      </c>
      <c r="W129" s="69" t="e">
        <f>+MIR_2018!#REF!</f>
        <v>#REF!</v>
      </c>
      <c r="X129" s="67" t="e">
        <f>+MIR_2018!#REF!</f>
        <v>#REF!</v>
      </c>
      <c r="Y129" s="70" t="e">
        <f>+MIR_2018!#REF!</f>
        <v>#REF!</v>
      </c>
      <c r="Z129" s="69" t="e">
        <f>+MIR_2018!#REF!</f>
        <v>#REF!</v>
      </c>
      <c r="AA129" s="69" t="e">
        <f>+MIR_2018!#REF!</f>
        <v>#REF!</v>
      </c>
      <c r="AB129" s="69" t="e">
        <f ca="1">+IF(AD129="No aplica","-",IF(MIR_2018!#REF!="Sin avance","Sin avance",IF(MIR_2018!#REF!&lt;&gt;"Sin avance",_xlfn.FORMULATEXT(MIR_2018!#REF!),"0")))</f>
        <v>#REF!</v>
      </c>
      <c r="AC129" s="69" t="e">
        <f>+MIR_2018!#REF!</f>
        <v>#REF!</v>
      </c>
      <c r="AD129" s="69" t="e">
        <f>+MIR_2018!#REF!</f>
        <v>#REF!</v>
      </c>
      <c r="AE129" s="69" t="e">
        <f>+MIR_2018!#REF!</f>
        <v>#REF!</v>
      </c>
      <c r="AF129" s="70" t="e">
        <f>+MIR_2018!#REF!</f>
        <v>#REF!</v>
      </c>
      <c r="AG129" s="69" t="e">
        <f>+MIR_2018!#REF!</f>
        <v>#REF!</v>
      </c>
      <c r="AH129" s="69" t="e">
        <f ca="1">+IF(AJ129="No aplica","-",IF(MIR_2018!#REF!="Sin avance","Sin avance",IF(MIR_2018!#REF!&lt;&gt;"Sin avance",_xlfn.FORMULATEXT(MIR_2018!#REF!),"0")))</f>
        <v>#REF!</v>
      </c>
      <c r="AI129" s="69" t="e">
        <f>+MIR_2018!#REF!</f>
        <v>#REF!</v>
      </c>
      <c r="AJ129" s="69" t="e">
        <f>+MIR_2018!#REF!</f>
        <v>#REF!</v>
      </c>
      <c r="AK129" s="69" t="e">
        <f>+MIR_2018!#REF!</f>
        <v>#REF!</v>
      </c>
      <c r="AL129" s="70" t="e">
        <f>+MIR_2018!#REF!</f>
        <v>#REF!</v>
      </c>
      <c r="AM129" s="69" t="e">
        <f>+MIR_2018!#REF!</f>
        <v>#REF!</v>
      </c>
      <c r="AN129" s="69" t="e">
        <f ca="1">+IF(AP129="No aplica","0",IF(MIR_2018!#REF!="Sin avance","Sin avance",IF(MIR_2018!#REF!&lt;&gt;"Sin avance",_xlfn.FORMULATEXT(MIR_2018!#REF!),"0")))</f>
        <v>#REF!</v>
      </c>
      <c r="AO129" s="69" t="e">
        <f>+MIR_2018!#REF!</f>
        <v>#REF!</v>
      </c>
      <c r="AP129" s="69" t="e">
        <f>+MIR_2018!#REF!</f>
        <v>#REF!</v>
      </c>
      <c r="AQ129" s="69" t="e">
        <f>+MIR_2018!#REF!</f>
        <v>#REF!</v>
      </c>
      <c r="AR129" s="70" t="e">
        <f>+MIR_2018!#REF!</f>
        <v>#REF!</v>
      </c>
      <c r="AS129" s="69" t="e">
        <f>+MIR_2018!#REF!</f>
        <v>#REF!</v>
      </c>
      <c r="AT129" s="69" t="e">
        <f ca="1">+IF(AV129="No aplica","0",IF(MIR_2018!#REF!="Sin avance","Sin avance",IF(MIR_2018!#REF!&lt;&gt;"Sin avance",_xlfn.FORMULATEXT(MIR_2018!#REF!),"0")))</f>
        <v>#REF!</v>
      </c>
      <c r="AU129" s="69" t="e">
        <f>+MIR_2018!#REF!</f>
        <v>#REF!</v>
      </c>
      <c r="AV129" s="69" t="e">
        <f>+MIR_2018!#REF!</f>
        <v>#REF!</v>
      </c>
      <c r="AW129" s="69" t="e">
        <f>+MIR_2018!#REF!</f>
        <v>#REF!</v>
      </c>
      <c r="AX129" s="70" t="e">
        <f>+MIR_2018!#REF!</f>
        <v>#REF!</v>
      </c>
      <c r="AY129" s="69" t="e">
        <f>+MIR_2018!#REF!</f>
        <v>#REF!</v>
      </c>
      <c r="AZ129" s="72" t="e">
        <f ca="1">+IF(BB129="No aplica","-",IF(MIR_2018!#REF!="Sin avance","Sin avance",IF(MIR_2018!#REF!&lt;&gt;"Sin avance",_xlfn.FORMULATEXT(MIR_2018!#REF!),"-")))</f>
        <v>#REF!</v>
      </c>
      <c r="BA129" s="69" t="e">
        <f>+MIR_2018!#REF!</f>
        <v>#REF!</v>
      </c>
      <c r="BB129" s="69" t="e">
        <f>+MIR_2018!#REF!</f>
        <v>#REF!</v>
      </c>
      <c r="BC129" s="69" t="e">
        <f>+MIR_2018!#REF!</f>
        <v>#REF!</v>
      </c>
      <c r="BD129" s="70" t="e">
        <f>+MIR_2018!#REF!</f>
        <v>#REF!</v>
      </c>
    </row>
    <row r="130" spans="1:56" s="69" customFormat="1" x14ac:dyDescent="0.25">
      <c r="A130" s="67">
        <f>+VLOOKUP($D130,Catálogos!$A$14:$E$40,5,0)</f>
        <v>2</v>
      </c>
      <c r="B130" s="68" t="str">
        <f>+VLOOKUP($D130,Catálogos!$A$14:$E$40,3,0)</f>
        <v>Promover el pleno ejercicio de los derechos de acceso a la información pública y de protección de datos personales, así como la transparencia y apertura de las instituciones públicas.</v>
      </c>
      <c r="C130" s="68" t="str">
        <f>+VLOOKUP(D130,Catálogos!$A$14:$F$40,6,0)</f>
        <v>Presidencia</v>
      </c>
      <c r="D130" s="69" t="str">
        <f>+MID(MIR_2018!$D$6,1,3)</f>
        <v>170</v>
      </c>
      <c r="E130" s="68" t="str">
        <f>+MID(MIR_2018!$D$6,7,150)</f>
        <v>Dirección General de Comunicación Social y Difusión</v>
      </c>
      <c r="F130" s="69" t="e">
        <f>+MIR_2018!#REF!</f>
        <v>#REF!</v>
      </c>
      <c r="G130" s="69" t="e">
        <f>MIR_2018!#REF!</f>
        <v>#REF!</v>
      </c>
      <c r="H130" s="70" t="e">
        <f>+MIR_2018!#REF!</f>
        <v>#REF!</v>
      </c>
      <c r="I130" s="70" t="e">
        <f>+MIR_2018!#REF!</f>
        <v>#REF!</v>
      </c>
      <c r="J130" s="70" t="e">
        <f>+MIR_2018!#REF!</f>
        <v>#REF!</v>
      </c>
      <c r="K130" s="70" t="e">
        <f>+MIR_2018!#REF!</f>
        <v>#REF!</v>
      </c>
      <c r="L130" s="70" t="e">
        <f>+MIR_2018!#REF!</f>
        <v>#REF!</v>
      </c>
      <c r="M130" s="70" t="e">
        <f>+MIR_2018!#REF!</f>
        <v>#REF!</v>
      </c>
      <c r="N130" s="70" t="e">
        <f>+MIR_2018!#REF!</f>
        <v>#REF!</v>
      </c>
      <c r="O130" s="70" t="e">
        <f>+MIR_2018!#REF!</f>
        <v>#REF!</v>
      </c>
      <c r="P130" s="70" t="e">
        <f>+MIR_2018!#REF!</f>
        <v>#REF!</v>
      </c>
      <c r="Q130" s="70" t="e">
        <f>+MIR_2018!#REF!</f>
        <v>#REF!</v>
      </c>
      <c r="R130" s="70" t="e">
        <f>+MIR_2018!#REF!</f>
        <v>#REF!</v>
      </c>
      <c r="S130" s="70" t="e">
        <f>+MIR_2018!#REF!</f>
        <v>#REF!</v>
      </c>
      <c r="T130" s="70" t="e">
        <f>+MIR_2018!#REF!</f>
        <v>#REF!</v>
      </c>
      <c r="U130" s="71" t="e">
        <f>+MIR_2018!#REF!</f>
        <v>#REF!</v>
      </c>
      <c r="V130" s="71" t="e">
        <f>+MIR_2018!#REF!</f>
        <v>#REF!</v>
      </c>
      <c r="W130" s="69" t="e">
        <f>+MIR_2018!#REF!</f>
        <v>#REF!</v>
      </c>
      <c r="X130" s="67" t="e">
        <f>+MIR_2018!#REF!</f>
        <v>#REF!</v>
      </c>
      <c r="Y130" s="70" t="e">
        <f>+MIR_2018!#REF!</f>
        <v>#REF!</v>
      </c>
      <c r="Z130" s="69" t="e">
        <f>+MIR_2018!#REF!</f>
        <v>#REF!</v>
      </c>
      <c r="AA130" s="69" t="e">
        <f>+MIR_2018!#REF!</f>
        <v>#REF!</v>
      </c>
      <c r="AB130" s="69" t="e">
        <f ca="1">+IF(AD130="No aplica","-",IF(MIR_2018!#REF!="Sin avance","Sin avance",IF(MIR_2018!#REF!&lt;&gt;"Sin avance",_xlfn.FORMULATEXT(MIR_2018!#REF!),"0")))</f>
        <v>#REF!</v>
      </c>
      <c r="AC130" s="69" t="e">
        <f>+MIR_2018!#REF!</f>
        <v>#REF!</v>
      </c>
      <c r="AD130" s="69" t="e">
        <f>+MIR_2018!#REF!</f>
        <v>#REF!</v>
      </c>
      <c r="AE130" s="69" t="e">
        <f>+MIR_2018!#REF!</f>
        <v>#REF!</v>
      </c>
      <c r="AF130" s="70" t="e">
        <f>+MIR_2018!#REF!</f>
        <v>#REF!</v>
      </c>
      <c r="AG130" s="69" t="e">
        <f>+MIR_2018!#REF!</f>
        <v>#REF!</v>
      </c>
      <c r="AH130" s="69" t="e">
        <f ca="1">+IF(AJ130="No aplica","-",IF(MIR_2018!#REF!="Sin avance","Sin avance",IF(MIR_2018!#REF!&lt;&gt;"Sin avance",_xlfn.FORMULATEXT(MIR_2018!#REF!),"0")))</f>
        <v>#REF!</v>
      </c>
      <c r="AI130" s="69" t="e">
        <f>+MIR_2018!#REF!</f>
        <v>#REF!</v>
      </c>
      <c r="AJ130" s="69" t="e">
        <f>+MIR_2018!#REF!</f>
        <v>#REF!</v>
      </c>
      <c r="AK130" s="69" t="e">
        <f>+MIR_2018!#REF!</f>
        <v>#REF!</v>
      </c>
      <c r="AL130" s="70" t="e">
        <f>+MIR_2018!#REF!</f>
        <v>#REF!</v>
      </c>
      <c r="AM130" s="69" t="e">
        <f>+MIR_2018!#REF!</f>
        <v>#REF!</v>
      </c>
      <c r="AN130" s="69" t="e">
        <f ca="1">+IF(AP130="No aplica","0",IF(MIR_2018!#REF!="Sin avance","Sin avance",IF(MIR_2018!#REF!&lt;&gt;"Sin avance",_xlfn.FORMULATEXT(MIR_2018!#REF!),"0")))</f>
        <v>#REF!</v>
      </c>
      <c r="AO130" s="69" t="e">
        <f>+MIR_2018!#REF!</f>
        <v>#REF!</v>
      </c>
      <c r="AP130" s="69" t="e">
        <f>+MIR_2018!#REF!</f>
        <v>#REF!</v>
      </c>
      <c r="AQ130" s="69" t="e">
        <f>+MIR_2018!#REF!</f>
        <v>#REF!</v>
      </c>
      <c r="AR130" s="70" t="e">
        <f>+MIR_2018!#REF!</f>
        <v>#REF!</v>
      </c>
      <c r="AS130" s="69" t="e">
        <f>+MIR_2018!#REF!</f>
        <v>#REF!</v>
      </c>
      <c r="AT130" s="69" t="e">
        <f ca="1">+IF(AV130="No aplica","0",IF(MIR_2018!#REF!="Sin avance","Sin avance",IF(MIR_2018!#REF!&lt;&gt;"Sin avance",_xlfn.FORMULATEXT(MIR_2018!#REF!),"0")))</f>
        <v>#REF!</v>
      </c>
      <c r="AU130" s="69" t="e">
        <f>+MIR_2018!#REF!</f>
        <v>#REF!</v>
      </c>
      <c r="AV130" s="69" t="e">
        <f>+MIR_2018!#REF!</f>
        <v>#REF!</v>
      </c>
      <c r="AW130" s="69" t="e">
        <f>+MIR_2018!#REF!</f>
        <v>#REF!</v>
      </c>
      <c r="AX130" s="70" t="e">
        <f>+MIR_2018!#REF!</f>
        <v>#REF!</v>
      </c>
      <c r="AY130" s="69" t="e">
        <f>+MIR_2018!#REF!</f>
        <v>#REF!</v>
      </c>
      <c r="AZ130" s="72" t="e">
        <f ca="1">+IF(BB130="No aplica","-",IF(MIR_2018!#REF!="Sin avance","Sin avance",IF(MIR_2018!#REF!&lt;&gt;"Sin avance",_xlfn.FORMULATEXT(MIR_2018!#REF!),"-")))</f>
        <v>#REF!</v>
      </c>
      <c r="BA130" s="69" t="e">
        <f>+MIR_2018!#REF!</f>
        <v>#REF!</v>
      </c>
      <c r="BB130" s="69" t="e">
        <f>+MIR_2018!#REF!</f>
        <v>#REF!</v>
      </c>
      <c r="BC130" s="69" t="e">
        <f>+MIR_2018!#REF!</f>
        <v>#REF!</v>
      </c>
      <c r="BD130" s="70" t="e">
        <f>+MIR_2018!#REF!</f>
        <v>#REF!</v>
      </c>
    </row>
    <row r="131" spans="1:56" s="69" customFormat="1" x14ac:dyDescent="0.25">
      <c r="A131" s="67">
        <f>+VLOOKUP($D131,Catálogos!$A$14:$E$40,5,0)</f>
        <v>2</v>
      </c>
      <c r="B131" s="68" t="str">
        <f>+VLOOKUP($D131,Catálogos!$A$14:$E$40,3,0)</f>
        <v>Promover el pleno ejercicio de los derechos de acceso a la información pública y de protección de datos personales, así como la transparencia y apertura de las instituciones públicas.</v>
      </c>
      <c r="C131" s="68" t="str">
        <f>+VLOOKUP(D131,Catálogos!$A$14:$F$40,6,0)</f>
        <v>Presidencia</v>
      </c>
      <c r="D131" s="69" t="str">
        <f>+MID(MIR_2018!$D$6,1,3)</f>
        <v>170</v>
      </c>
      <c r="E131" s="68" t="str">
        <f>+MID(MIR_2018!$D$6,7,150)</f>
        <v>Dirección General de Comunicación Social y Difusión</v>
      </c>
      <c r="F131" s="69" t="e">
        <f>+MIR_2018!#REF!</f>
        <v>#REF!</v>
      </c>
      <c r="G131" s="69" t="e">
        <f>MIR_2018!#REF!</f>
        <v>#REF!</v>
      </c>
      <c r="H131" s="70" t="e">
        <f>+MIR_2018!#REF!</f>
        <v>#REF!</v>
      </c>
      <c r="I131" s="70" t="e">
        <f>+MIR_2018!#REF!</f>
        <v>#REF!</v>
      </c>
      <c r="J131" s="70" t="e">
        <f>+MIR_2018!#REF!</f>
        <v>#REF!</v>
      </c>
      <c r="K131" s="70" t="e">
        <f>+MIR_2018!#REF!</f>
        <v>#REF!</v>
      </c>
      <c r="L131" s="70" t="e">
        <f>+MIR_2018!#REF!</f>
        <v>#REF!</v>
      </c>
      <c r="M131" s="70" t="e">
        <f>+MIR_2018!#REF!</f>
        <v>#REF!</v>
      </c>
      <c r="N131" s="70" t="e">
        <f>+MIR_2018!#REF!</f>
        <v>#REF!</v>
      </c>
      <c r="O131" s="70" t="e">
        <f>+MIR_2018!#REF!</f>
        <v>#REF!</v>
      </c>
      <c r="P131" s="70" t="e">
        <f>+MIR_2018!#REF!</f>
        <v>#REF!</v>
      </c>
      <c r="Q131" s="70" t="e">
        <f>+MIR_2018!#REF!</f>
        <v>#REF!</v>
      </c>
      <c r="R131" s="70" t="e">
        <f>+MIR_2018!#REF!</f>
        <v>#REF!</v>
      </c>
      <c r="S131" s="70" t="e">
        <f>+MIR_2018!#REF!</f>
        <v>#REF!</v>
      </c>
      <c r="T131" s="70" t="e">
        <f>+MIR_2018!#REF!</f>
        <v>#REF!</v>
      </c>
      <c r="U131" s="71" t="e">
        <f>+MIR_2018!#REF!</f>
        <v>#REF!</v>
      </c>
      <c r="V131" s="71" t="e">
        <f>+MIR_2018!#REF!</f>
        <v>#REF!</v>
      </c>
      <c r="W131" s="69" t="e">
        <f>+MIR_2018!#REF!</f>
        <v>#REF!</v>
      </c>
      <c r="X131" s="67" t="e">
        <f>+MIR_2018!#REF!</f>
        <v>#REF!</v>
      </c>
      <c r="Y131" s="70" t="e">
        <f>+MIR_2018!#REF!</f>
        <v>#REF!</v>
      </c>
      <c r="Z131" s="69" t="e">
        <f>+MIR_2018!#REF!</f>
        <v>#REF!</v>
      </c>
      <c r="AA131" s="69" t="e">
        <f>+MIR_2018!#REF!</f>
        <v>#REF!</v>
      </c>
      <c r="AB131" s="69" t="e">
        <f ca="1">+IF(AD131="No aplica","-",IF(MIR_2018!#REF!="Sin avance","Sin avance",IF(MIR_2018!#REF!&lt;&gt;"Sin avance",_xlfn.FORMULATEXT(MIR_2018!#REF!),"0")))</f>
        <v>#REF!</v>
      </c>
      <c r="AC131" s="69" t="e">
        <f>+MIR_2018!#REF!</f>
        <v>#REF!</v>
      </c>
      <c r="AD131" s="69" t="e">
        <f>+MIR_2018!#REF!</f>
        <v>#REF!</v>
      </c>
      <c r="AE131" s="69" t="e">
        <f>+MIR_2018!#REF!</f>
        <v>#REF!</v>
      </c>
      <c r="AF131" s="70" t="e">
        <f>+MIR_2018!#REF!</f>
        <v>#REF!</v>
      </c>
      <c r="AG131" s="69" t="e">
        <f>+MIR_2018!#REF!</f>
        <v>#REF!</v>
      </c>
      <c r="AH131" s="69" t="e">
        <f ca="1">+IF(AJ131="No aplica","-",IF(MIR_2018!#REF!="Sin avance","Sin avance",IF(MIR_2018!#REF!&lt;&gt;"Sin avance",_xlfn.FORMULATEXT(MIR_2018!#REF!),"0")))</f>
        <v>#REF!</v>
      </c>
      <c r="AI131" s="69" t="e">
        <f>+MIR_2018!#REF!</f>
        <v>#REF!</v>
      </c>
      <c r="AJ131" s="69" t="e">
        <f>+MIR_2018!#REF!</f>
        <v>#REF!</v>
      </c>
      <c r="AK131" s="69" t="e">
        <f>+MIR_2018!#REF!</f>
        <v>#REF!</v>
      </c>
      <c r="AL131" s="70" t="e">
        <f>+MIR_2018!#REF!</f>
        <v>#REF!</v>
      </c>
      <c r="AM131" s="69" t="e">
        <f>+MIR_2018!#REF!</f>
        <v>#REF!</v>
      </c>
      <c r="AN131" s="69" t="e">
        <f ca="1">+IF(AP131="No aplica","0",IF(MIR_2018!#REF!="Sin avance","Sin avance",IF(MIR_2018!#REF!&lt;&gt;"Sin avance",_xlfn.FORMULATEXT(MIR_2018!#REF!),"0")))</f>
        <v>#REF!</v>
      </c>
      <c r="AO131" s="69" t="e">
        <f>+MIR_2018!#REF!</f>
        <v>#REF!</v>
      </c>
      <c r="AP131" s="69" t="e">
        <f>+MIR_2018!#REF!</f>
        <v>#REF!</v>
      </c>
      <c r="AQ131" s="69" t="e">
        <f>+MIR_2018!#REF!</f>
        <v>#REF!</v>
      </c>
      <c r="AR131" s="70" t="e">
        <f>+MIR_2018!#REF!</f>
        <v>#REF!</v>
      </c>
      <c r="AS131" s="69" t="e">
        <f>+MIR_2018!#REF!</f>
        <v>#REF!</v>
      </c>
      <c r="AT131" s="69" t="e">
        <f ca="1">+IF(AV131="No aplica","0",IF(MIR_2018!#REF!="Sin avance","Sin avance",IF(MIR_2018!#REF!&lt;&gt;"Sin avance",_xlfn.FORMULATEXT(MIR_2018!#REF!),"0")))</f>
        <v>#REF!</v>
      </c>
      <c r="AU131" s="69" t="e">
        <f>+MIR_2018!#REF!</f>
        <v>#REF!</v>
      </c>
      <c r="AV131" s="69" t="e">
        <f>+MIR_2018!#REF!</f>
        <v>#REF!</v>
      </c>
      <c r="AW131" s="69" t="e">
        <f>+MIR_2018!#REF!</f>
        <v>#REF!</v>
      </c>
      <c r="AX131" s="70" t="e">
        <f>+MIR_2018!#REF!</f>
        <v>#REF!</v>
      </c>
      <c r="AY131" s="69" t="e">
        <f>+MIR_2018!#REF!</f>
        <v>#REF!</v>
      </c>
      <c r="AZ131" s="72" t="e">
        <f ca="1">+IF(BB131="No aplica","-",IF(MIR_2018!#REF!="Sin avance","Sin avance",IF(MIR_2018!#REF!&lt;&gt;"Sin avance",_xlfn.FORMULATEXT(MIR_2018!#REF!),"-")))</f>
        <v>#REF!</v>
      </c>
      <c r="BA131" s="69" t="e">
        <f>+MIR_2018!#REF!</f>
        <v>#REF!</v>
      </c>
      <c r="BB131" s="69" t="e">
        <f>+MIR_2018!#REF!</f>
        <v>#REF!</v>
      </c>
      <c r="BC131" s="69" t="e">
        <f>+MIR_2018!#REF!</f>
        <v>#REF!</v>
      </c>
      <c r="BD131" s="70" t="e">
        <f>+MIR_2018!#REF!</f>
        <v>#REF!</v>
      </c>
    </row>
    <row r="132" spans="1:56" s="69" customFormat="1" x14ac:dyDescent="0.25">
      <c r="A132" s="67">
        <f>+VLOOKUP($D132,Catálogos!$A$14:$E$40,5,0)</f>
        <v>2</v>
      </c>
      <c r="B132" s="68" t="str">
        <f>+VLOOKUP($D132,Catálogos!$A$14:$E$40,3,0)</f>
        <v>Promover el pleno ejercicio de los derechos de acceso a la información pública y de protección de datos personales, así como la transparencia y apertura de las instituciones públicas.</v>
      </c>
      <c r="C132" s="68" t="str">
        <f>+VLOOKUP(D132,Catálogos!$A$14:$F$40,6,0)</f>
        <v>Presidencia</v>
      </c>
      <c r="D132" s="69" t="str">
        <f>+MID(MIR_2018!$D$6,1,3)</f>
        <v>170</v>
      </c>
      <c r="E132" s="68" t="str">
        <f>+MID(MIR_2018!$D$6,7,150)</f>
        <v>Dirección General de Comunicación Social y Difusión</v>
      </c>
      <c r="F132" s="69" t="e">
        <f>+MIR_2018!#REF!</f>
        <v>#REF!</v>
      </c>
      <c r="G132" s="69" t="e">
        <f>MIR_2018!#REF!</f>
        <v>#REF!</v>
      </c>
      <c r="H132" s="70" t="e">
        <f>+MIR_2018!#REF!</f>
        <v>#REF!</v>
      </c>
      <c r="I132" s="70" t="e">
        <f>+MIR_2018!#REF!</f>
        <v>#REF!</v>
      </c>
      <c r="J132" s="70" t="e">
        <f>+MIR_2018!#REF!</f>
        <v>#REF!</v>
      </c>
      <c r="K132" s="70" t="e">
        <f>+MIR_2018!#REF!</f>
        <v>#REF!</v>
      </c>
      <c r="L132" s="70" t="e">
        <f>+MIR_2018!#REF!</f>
        <v>#REF!</v>
      </c>
      <c r="M132" s="70" t="e">
        <f>+MIR_2018!#REF!</f>
        <v>#REF!</v>
      </c>
      <c r="N132" s="70" t="e">
        <f>+MIR_2018!#REF!</f>
        <v>#REF!</v>
      </c>
      <c r="O132" s="70" t="e">
        <f>+MIR_2018!#REF!</f>
        <v>#REF!</v>
      </c>
      <c r="P132" s="70" t="e">
        <f>+MIR_2018!#REF!</f>
        <v>#REF!</v>
      </c>
      <c r="Q132" s="70" t="e">
        <f>+MIR_2018!#REF!</f>
        <v>#REF!</v>
      </c>
      <c r="R132" s="70" t="e">
        <f>+MIR_2018!#REF!</f>
        <v>#REF!</v>
      </c>
      <c r="S132" s="70" t="e">
        <f>+MIR_2018!#REF!</f>
        <v>#REF!</v>
      </c>
      <c r="T132" s="70" t="e">
        <f>+MIR_2018!#REF!</f>
        <v>#REF!</v>
      </c>
      <c r="U132" s="71" t="e">
        <f>+MIR_2018!#REF!</f>
        <v>#REF!</v>
      </c>
      <c r="V132" s="71" t="e">
        <f>+MIR_2018!#REF!</f>
        <v>#REF!</v>
      </c>
      <c r="W132" s="69" t="e">
        <f>+MIR_2018!#REF!</f>
        <v>#REF!</v>
      </c>
      <c r="X132" s="67" t="e">
        <f>+MIR_2018!#REF!</f>
        <v>#REF!</v>
      </c>
      <c r="Y132" s="70" t="e">
        <f>+MIR_2018!#REF!</f>
        <v>#REF!</v>
      </c>
      <c r="Z132" s="69" t="e">
        <f>+MIR_2018!#REF!</f>
        <v>#REF!</v>
      </c>
      <c r="AA132" s="69" t="e">
        <f>+MIR_2018!#REF!</f>
        <v>#REF!</v>
      </c>
      <c r="AB132" s="69" t="e">
        <f ca="1">+IF(AD132="No aplica","-",IF(MIR_2018!#REF!="Sin avance","Sin avance",IF(MIR_2018!#REF!&lt;&gt;"Sin avance",_xlfn.FORMULATEXT(MIR_2018!#REF!),"0")))</f>
        <v>#REF!</v>
      </c>
      <c r="AC132" s="69" t="e">
        <f>+MIR_2018!#REF!</f>
        <v>#REF!</v>
      </c>
      <c r="AD132" s="69" t="e">
        <f>+MIR_2018!#REF!</f>
        <v>#REF!</v>
      </c>
      <c r="AE132" s="69" t="e">
        <f>+MIR_2018!#REF!</f>
        <v>#REF!</v>
      </c>
      <c r="AF132" s="70" t="e">
        <f>+MIR_2018!#REF!</f>
        <v>#REF!</v>
      </c>
      <c r="AG132" s="69" t="e">
        <f>+MIR_2018!#REF!</f>
        <v>#REF!</v>
      </c>
      <c r="AH132" s="69" t="e">
        <f ca="1">+IF(AJ132="No aplica","-",IF(MIR_2018!#REF!="Sin avance","Sin avance",IF(MIR_2018!#REF!&lt;&gt;"Sin avance",_xlfn.FORMULATEXT(MIR_2018!#REF!),"0")))</f>
        <v>#REF!</v>
      </c>
      <c r="AI132" s="69" t="e">
        <f>+MIR_2018!#REF!</f>
        <v>#REF!</v>
      </c>
      <c r="AJ132" s="69" t="e">
        <f>+MIR_2018!#REF!</f>
        <v>#REF!</v>
      </c>
      <c r="AK132" s="69" t="e">
        <f>+MIR_2018!#REF!</f>
        <v>#REF!</v>
      </c>
      <c r="AL132" s="70" t="e">
        <f>+MIR_2018!#REF!</f>
        <v>#REF!</v>
      </c>
      <c r="AM132" s="69" t="e">
        <f>+MIR_2018!#REF!</f>
        <v>#REF!</v>
      </c>
      <c r="AN132" s="69" t="e">
        <f ca="1">+IF(AP132="No aplica","0",IF(MIR_2018!#REF!="Sin avance","Sin avance",IF(MIR_2018!#REF!&lt;&gt;"Sin avance",_xlfn.FORMULATEXT(MIR_2018!#REF!),"0")))</f>
        <v>#REF!</v>
      </c>
      <c r="AO132" s="69" t="e">
        <f>+MIR_2018!#REF!</f>
        <v>#REF!</v>
      </c>
      <c r="AP132" s="69" t="e">
        <f>+MIR_2018!#REF!</f>
        <v>#REF!</v>
      </c>
      <c r="AQ132" s="69" t="e">
        <f>+MIR_2018!#REF!</f>
        <v>#REF!</v>
      </c>
      <c r="AR132" s="70" t="e">
        <f>+MIR_2018!#REF!</f>
        <v>#REF!</v>
      </c>
      <c r="AS132" s="69" t="e">
        <f>+MIR_2018!#REF!</f>
        <v>#REF!</v>
      </c>
      <c r="AT132" s="69" t="e">
        <f ca="1">+IF(AV132="No aplica","0",IF(MIR_2018!#REF!="Sin avance","Sin avance",IF(MIR_2018!#REF!&lt;&gt;"Sin avance",_xlfn.FORMULATEXT(MIR_2018!#REF!),"0")))</f>
        <v>#REF!</v>
      </c>
      <c r="AU132" s="69" t="e">
        <f>+MIR_2018!#REF!</f>
        <v>#REF!</v>
      </c>
      <c r="AV132" s="69" t="e">
        <f>+MIR_2018!#REF!</f>
        <v>#REF!</v>
      </c>
      <c r="AW132" s="69" t="e">
        <f>+MIR_2018!#REF!</f>
        <v>#REF!</v>
      </c>
      <c r="AX132" s="70" t="e">
        <f>+MIR_2018!#REF!</f>
        <v>#REF!</v>
      </c>
      <c r="AY132" s="69" t="e">
        <f>+MIR_2018!#REF!</f>
        <v>#REF!</v>
      </c>
      <c r="AZ132" s="72" t="e">
        <f ca="1">+IF(BB132="No aplica","-",IF(MIR_2018!#REF!="Sin avance","Sin avance",IF(MIR_2018!#REF!&lt;&gt;"Sin avance",_xlfn.FORMULATEXT(MIR_2018!#REF!),"-")))</f>
        <v>#REF!</v>
      </c>
      <c r="BA132" s="69" t="e">
        <f>+MIR_2018!#REF!</f>
        <v>#REF!</v>
      </c>
      <c r="BB132" s="69" t="e">
        <f>+MIR_2018!#REF!</f>
        <v>#REF!</v>
      </c>
      <c r="BC132" s="69" t="e">
        <f>+MIR_2018!#REF!</f>
        <v>#REF!</v>
      </c>
      <c r="BD132" s="70" t="e">
        <f>+MIR_2018!#REF!</f>
        <v>#REF!</v>
      </c>
    </row>
    <row r="133" spans="1:56" s="69" customFormat="1" x14ac:dyDescent="0.25">
      <c r="A133" s="67">
        <f>+VLOOKUP($D133,Catálogos!$A$14:$E$40,5,0)</f>
        <v>2</v>
      </c>
      <c r="B133" s="68" t="str">
        <f>+VLOOKUP($D133,Catálogos!$A$14:$E$40,3,0)</f>
        <v>Promover el pleno ejercicio de los derechos de acceso a la información pública y de protección de datos personales, así como la transparencia y apertura de las instituciones públicas.</v>
      </c>
      <c r="C133" s="68" t="str">
        <f>+VLOOKUP(D133,Catálogos!$A$14:$F$40,6,0)</f>
        <v>Presidencia</v>
      </c>
      <c r="D133" s="69" t="str">
        <f>+MID(MIR_2018!$D$6,1,3)</f>
        <v>170</v>
      </c>
      <c r="E133" s="68" t="str">
        <f>+MID(MIR_2018!$D$6,7,150)</f>
        <v>Dirección General de Comunicación Social y Difusión</v>
      </c>
      <c r="F133" s="69" t="e">
        <f>+MIR_2018!#REF!</f>
        <v>#REF!</v>
      </c>
      <c r="G133" s="69" t="e">
        <f>MIR_2018!#REF!</f>
        <v>#REF!</v>
      </c>
      <c r="H133" s="70" t="e">
        <f>+MIR_2018!#REF!</f>
        <v>#REF!</v>
      </c>
      <c r="I133" s="70" t="e">
        <f>+MIR_2018!#REF!</f>
        <v>#REF!</v>
      </c>
      <c r="J133" s="70" t="e">
        <f>+MIR_2018!#REF!</f>
        <v>#REF!</v>
      </c>
      <c r="K133" s="70" t="e">
        <f>+MIR_2018!#REF!</f>
        <v>#REF!</v>
      </c>
      <c r="L133" s="70" t="e">
        <f>+MIR_2018!#REF!</f>
        <v>#REF!</v>
      </c>
      <c r="M133" s="70" t="e">
        <f>+MIR_2018!#REF!</f>
        <v>#REF!</v>
      </c>
      <c r="N133" s="70" t="e">
        <f>+MIR_2018!#REF!</f>
        <v>#REF!</v>
      </c>
      <c r="O133" s="70" t="e">
        <f>+MIR_2018!#REF!</f>
        <v>#REF!</v>
      </c>
      <c r="P133" s="70" t="e">
        <f>+MIR_2018!#REF!</f>
        <v>#REF!</v>
      </c>
      <c r="Q133" s="70" t="e">
        <f>+MIR_2018!#REF!</f>
        <v>#REF!</v>
      </c>
      <c r="R133" s="70" t="e">
        <f>+MIR_2018!#REF!</f>
        <v>#REF!</v>
      </c>
      <c r="S133" s="70" t="e">
        <f>+MIR_2018!#REF!</f>
        <v>#REF!</v>
      </c>
      <c r="T133" s="70" t="e">
        <f>+MIR_2018!#REF!</f>
        <v>#REF!</v>
      </c>
      <c r="U133" s="71" t="e">
        <f>+MIR_2018!#REF!</f>
        <v>#REF!</v>
      </c>
      <c r="V133" s="71" t="e">
        <f>+MIR_2018!#REF!</f>
        <v>#REF!</v>
      </c>
      <c r="W133" s="69" t="e">
        <f>+MIR_2018!#REF!</f>
        <v>#REF!</v>
      </c>
      <c r="X133" s="67" t="e">
        <f>+MIR_2018!#REF!</f>
        <v>#REF!</v>
      </c>
      <c r="Y133" s="70" t="e">
        <f>+MIR_2018!#REF!</f>
        <v>#REF!</v>
      </c>
      <c r="Z133" s="69" t="e">
        <f>+MIR_2018!#REF!</f>
        <v>#REF!</v>
      </c>
      <c r="AA133" s="69" t="e">
        <f>+MIR_2018!#REF!</f>
        <v>#REF!</v>
      </c>
      <c r="AB133" s="69" t="e">
        <f ca="1">+IF(AD133="No aplica","-",IF(MIR_2018!#REF!="Sin avance","Sin avance",IF(MIR_2018!#REF!&lt;&gt;"Sin avance",_xlfn.FORMULATEXT(MIR_2018!#REF!),"0")))</f>
        <v>#REF!</v>
      </c>
      <c r="AC133" s="69" t="e">
        <f>+MIR_2018!#REF!</f>
        <v>#REF!</v>
      </c>
      <c r="AD133" s="69" t="e">
        <f>+MIR_2018!#REF!</f>
        <v>#REF!</v>
      </c>
      <c r="AE133" s="69" t="e">
        <f>+MIR_2018!#REF!</f>
        <v>#REF!</v>
      </c>
      <c r="AF133" s="70" t="e">
        <f>+MIR_2018!#REF!</f>
        <v>#REF!</v>
      </c>
      <c r="AG133" s="69" t="e">
        <f>+MIR_2018!#REF!</f>
        <v>#REF!</v>
      </c>
      <c r="AH133" s="69" t="e">
        <f ca="1">+IF(AJ133="No aplica","-",IF(MIR_2018!#REF!="Sin avance","Sin avance",IF(MIR_2018!#REF!&lt;&gt;"Sin avance",_xlfn.FORMULATEXT(MIR_2018!#REF!),"0")))</f>
        <v>#REF!</v>
      </c>
      <c r="AI133" s="69" t="e">
        <f>+MIR_2018!#REF!</f>
        <v>#REF!</v>
      </c>
      <c r="AJ133" s="69" t="e">
        <f>+MIR_2018!#REF!</f>
        <v>#REF!</v>
      </c>
      <c r="AK133" s="69" t="e">
        <f>+MIR_2018!#REF!</f>
        <v>#REF!</v>
      </c>
      <c r="AL133" s="70" t="e">
        <f>+MIR_2018!#REF!</f>
        <v>#REF!</v>
      </c>
      <c r="AM133" s="69" t="e">
        <f>+MIR_2018!#REF!</f>
        <v>#REF!</v>
      </c>
      <c r="AN133" s="69" t="e">
        <f ca="1">+IF(AP133="No aplica","0",IF(MIR_2018!#REF!="Sin avance","Sin avance",IF(MIR_2018!#REF!&lt;&gt;"Sin avance",_xlfn.FORMULATEXT(MIR_2018!#REF!),"0")))</f>
        <v>#REF!</v>
      </c>
      <c r="AO133" s="69" t="e">
        <f>+MIR_2018!#REF!</f>
        <v>#REF!</v>
      </c>
      <c r="AP133" s="69" t="e">
        <f>+MIR_2018!#REF!</f>
        <v>#REF!</v>
      </c>
      <c r="AQ133" s="69" t="e">
        <f>+MIR_2018!#REF!</f>
        <v>#REF!</v>
      </c>
      <c r="AR133" s="70" t="e">
        <f>+MIR_2018!#REF!</f>
        <v>#REF!</v>
      </c>
      <c r="AS133" s="69" t="e">
        <f>+MIR_2018!#REF!</f>
        <v>#REF!</v>
      </c>
      <c r="AT133" s="69" t="e">
        <f ca="1">+IF(AV133="No aplica","0",IF(MIR_2018!#REF!="Sin avance","Sin avance",IF(MIR_2018!#REF!&lt;&gt;"Sin avance",_xlfn.FORMULATEXT(MIR_2018!#REF!),"0")))</f>
        <v>#REF!</v>
      </c>
      <c r="AU133" s="69" t="e">
        <f>+MIR_2018!#REF!</f>
        <v>#REF!</v>
      </c>
      <c r="AV133" s="69" t="e">
        <f>+MIR_2018!#REF!</f>
        <v>#REF!</v>
      </c>
      <c r="AW133" s="69" t="e">
        <f>+MIR_2018!#REF!</f>
        <v>#REF!</v>
      </c>
      <c r="AX133" s="70" t="e">
        <f>+MIR_2018!#REF!</f>
        <v>#REF!</v>
      </c>
      <c r="AY133" s="69" t="e">
        <f>+MIR_2018!#REF!</f>
        <v>#REF!</v>
      </c>
      <c r="AZ133" s="72" t="e">
        <f ca="1">+IF(BB133="No aplica","-",IF(MIR_2018!#REF!="Sin avance","Sin avance",IF(MIR_2018!#REF!&lt;&gt;"Sin avance",_xlfn.FORMULATEXT(MIR_2018!#REF!),"-")))</f>
        <v>#REF!</v>
      </c>
      <c r="BA133" s="69" t="e">
        <f>+MIR_2018!#REF!</f>
        <v>#REF!</v>
      </c>
      <c r="BB133" s="69" t="e">
        <f>+MIR_2018!#REF!</f>
        <v>#REF!</v>
      </c>
      <c r="BC133" s="69" t="e">
        <f>+MIR_2018!#REF!</f>
        <v>#REF!</v>
      </c>
      <c r="BD133" s="70" t="e">
        <f>+MIR_2018!#REF!</f>
        <v>#REF!</v>
      </c>
    </row>
    <row r="134" spans="1:56" s="69" customFormat="1" x14ac:dyDescent="0.25">
      <c r="A134" s="67">
        <f>+VLOOKUP($D134,Catálogos!$A$14:$E$40,5,0)</f>
        <v>2</v>
      </c>
      <c r="B134" s="68" t="str">
        <f>+VLOOKUP($D134,Catálogos!$A$14:$E$40,3,0)</f>
        <v>Promover el pleno ejercicio de los derechos de acceso a la información pública y de protección de datos personales, así como la transparencia y apertura de las instituciones públicas.</v>
      </c>
      <c r="C134" s="68" t="str">
        <f>+VLOOKUP(D134,Catálogos!$A$14:$F$40,6,0)</f>
        <v>Presidencia</v>
      </c>
      <c r="D134" s="69" t="str">
        <f>+MID(MIR_2018!$D$6,1,3)</f>
        <v>170</v>
      </c>
      <c r="E134" s="68" t="str">
        <f>+MID(MIR_2018!$D$6,7,150)</f>
        <v>Dirección General de Comunicación Social y Difusión</v>
      </c>
      <c r="F134" s="69" t="e">
        <f>+MIR_2018!#REF!</f>
        <v>#REF!</v>
      </c>
      <c r="G134" s="69" t="e">
        <f>MIR_2018!#REF!</f>
        <v>#REF!</v>
      </c>
      <c r="H134" s="70" t="e">
        <f>+MIR_2018!#REF!</f>
        <v>#REF!</v>
      </c>
      <c r="I134" s="70" t="e">
        <f>+MIR_2018!#REF!</f>
        <v>#REF!</v>
      </c>
      <c r="J134" s="70" t="e">
        <f>+MIR_2018!#REF!</f>
        <v>#REF!</v>
      </c>
      <c r="K134" s="70" t="e">
        <f>+MIR_2018!#REF!</f>
        <v>#REF!</v>
      </c>
      <c r="L134" s="70" t="e">
        <f>+MIR_2018!#REF!</f>
        <v>#REF!</v>
      </c>
      <c r="M134" s="70" t="e">
        <f>+MIR_2018!#REF!</f>
        <v>#REF!</v>
      </c>
      <c r="N134" s="70" t="e">
        <f>+MIR_2018!#REF!</f>
        <v>#REF!</v>
      </c>
      <c r="O134" s="70" t="e">
        <f>+MIR_2018!#REF!</f>
        <v>#REF!</v>
      </c>
      <c r="P134" s="70" t="e">
        <f>+MIR_2018!#REF!</f>
        <v>#REF!</v>
      </c>
      <c r="Q134" s="70" t="e">
        <f>+MIR_2018!#REF!</f>
        <v>#REF!</v>
      </c>
      <c r="R134" s="70" t="e">
        <f>+MIR_2018!#REF!</f>
        <v>#REF!</v>
      </c>
      <c r="S134" s="70" t="e">
        <f>+MIR_2018!#REF!</f>
        <v>#REF!</v>
      </c>
      <c r="T134" s="70" t="e">
        <f>+MIR_2018!#REF!</f>
        <v>#REF!</v>
      </c>
      <c r="U134" s="71" t="e">
        <f>+MIR_2018!#REF!</f>
        <v>#REF!</v>
      </c>
      <c r="V134" s="71" t="e">
        <f>+MIR_2018!#REF!</f>
        <v>#REF!</v>
      </c>
      <c r="W134" s="69" t="e">
        <f>+MIR_2018!#REF!</f>
        <v>#REF!</v>
      </c>
      <c r="X134" s="67" t="e">
        <f>+MIR_2018!#REF!</f>
        <v>#REF!</v>
      </c>
      <c r="Y134" s="70" t="e">
        <f>+MIR_2018!#REF!</f>
        <v>#REF!</v>
      </c>
      <c r="Z134" s="69" t="e">
        <f>+MIR_2018!#REF!</f>
        <v>#REF!</v>
      </c>
      <c r="AA134" s="69" t="e">
        <f>+MIR_2018!#REF!</f>
        <v>#REF!</v>
      </c>
      <c r="AB134" s="69" t="e">
        <f ca="1">+IF(AD134="No aplica","-",IF(MIR_2018!#REF!="Sin avance","Sin avance",IF(MIR_2018!#REF!&lt;&gt;"Sin avance",_xlfn.FORMULATEXT(MIR_2018!#REF!),"0")))</f>
        <v>#REF!</v>
      </c>
      <c r="AC134" s="69" t="e">
        <f>+MIR_2018!#REF!</f>
        <v>#REF!</v>
      </c>
      <c r="AD134" s="69" t="e">
        <f>+MIR_2018!#REF!</f>
        <v>#REF!</v>
      </c>
      <c r="AE134" s="69" t="e">
        <f>+MIR_2018!#REF!</f>
        <v>#REF!</v>
      </c>
      <c r="AF134" s="70" t="e">
        <f>+MIR_2018!#REF!</f>
        <v>#REF!</v>
      </c>
      <c r="AG134" s="69" t="e">
        <f>+MIR_2018!#REF!</f>
        <v>#REF!</v>
      </c>
      <c r="AH134" s="69" t="e">
        <f ca="1">+IF(AJ134="No aplica","-",IF(MIR_2018!#REF!="Sin avance","Sin avance",IF(MIR_2018!#REF!&lt;&gt;"Sin avance",_xlfn.FORMULATEXT(MIR_2018!#REF!),"0")))</f>
        <v>#REF!</v>
      </c>
      <c r="AI134" s="69" t="e">
        <f>+MIR_2018!#REF!</f>
        <v>#REF!</v>
      </c>
      <c r="AJ134" s="69" t="e">
        <f>+MIR_2018!#REF!</f>
        <v>#REF!</v>
      </c>
      <c r="AK134" s="69" t="e">
        <f>+MIR_2018!#REF!</f>
        <v>#REF!</v>
      </c>
      <c r="AL134" s="70" t="e">
        <f>+MIR_2018!#REF!</f>
        <v>#REF!</v>
      </c>
      <c r="AM134" s="69" t="e">
        <f>+MIR_2018!#REF!</f>
        <v>#REF!</v>
      </c>
      <c r="AN134" s="69" t="e">
        <f ca="1">+IF(AP134="No aplica","0",IF(MIR_2018!#REF!="Sin avance","Sin avance",IF(MIR_2018!#REF!&lt;&gt;"Sin avance",_xlfn.FORMULATEXT(MIR_2018!#REF!),"0")))</f>
        <v>#REF!</v>
      </c>
      <c r="AO134" s="69" t="e">
        <f>+MIR_2018!#REF!</f>
        <v>#REF!</v>
      </c>
      <c r="AP134" s="69" t="e">
        <f>+MIR_2018!#REF!</f>
        <v>#REF!</v>
      </c>
      <c r="AQ134" s="69" t="e">
        <f>+MIR_2018!#REF!</f>
        <v>#REF!</v>
      </c>
      <c r="AR134" s="70" t="e">
        <f>+MIR_2018!#REF!</f>
        <v>#REF!</v>
      </c>
      <c r="AS134" s="69" t="e">
        <f>+MIR_2018!#REF!</f>
        <v>#REF!</v>
      </c>
      <c r="AT134" s="69" t="e">
        <f ca="1">+IF(AV134="No aplica","0",IF(MIR_2018!#REF!="Sin avance","Sin avance",IF(MIR_2018!#REF!&lt;&gt;"Sin avance",_xlfn.FORMULATEXT(MIR_2018!#REF!),"0")))</f>
        <v>#REF!</v>
      </c>
      <c r="AU134" s="69" t="e">
        <f>+MIR_2018!#REF!</f>
        <v>#REF!</v>
      </c>
      <c r="AV134" s="69" t="e">
        <f>+MIR_2018!#REF!</f>
        <v>#REF!</v>
      </c>
      <c r="AW134" s="69" t="e">
        <f>+MIR_2018!#REF!</f>
        <v>#REF!</v>
      </c>
      <c r="AX134" s="70" t="e">
        <f>+MIR_2018!#REF!</f>
        <v>#REF!</v>
      </c>
      <c r="AY134" s="69" t="e">
        <f>+MIR_2018!#REF!</f>
        <v>#REF!</v>
      </c>
      <c r="AZ134" s="72" t="e">
        <f ca="1">+IF(BB134="No aplica","-",IF(MIR_2018!#REF!="Sin avance","Sin avance",IF(MIR_2018!#REF!&lt;&gt;"Sin avance",_xlfn.FORMULATEXT(MIR_2018!#REF!),"-")))</f>
        <v>#REF!</v>
      </c>
      <c r="BA134" s="69" t="e">
        <f>+MIR_2018!#REF!</f>
        <v>#REF!</v>
      </c>
      <c r="BB134" s="69" t="e">
        <f>+MIR_2018!#REF!</f>
        <v>#REF!</v>
      </c>
      <c r="BC134" s="69" t="e">
        <f>+MIR_2018!#REF!</f>
        <v>#REF!</v>
      </c>
      <c r="BD134" s="70" t="e">
        <f>+MIR_2018!#REF!</f>
        <v>#REF!</v>
      </c>
    </row>
    <row r="135" spans="1:56" s="69" customFormat="1" x14ac:dyDescent="0.25">
      <c r="A135" s="67">
        <f>+VLOOKUP($D135,Catálogos!$A$14:$E$40,5,0)</f>
        <v>2</v>
      </c>
      <c r="B135" s="68" t="str">
        <f>+VLOOKUP($D135,Catálogos!$A$14:$E$40,3,0)</f>
        <v>Promover el pleno ejercicio de los derechos de acceso a la información pública y de protección de datos personales, así como la transparencia y apertura de las instituciones públicas.</v>
      </c>
      <c r="C135" s="68" t="str">
        <f>+VLOOKUP(D135,Catálogos!$A$14:$F$40,6,0)</f>
        <v>Presidencia</v>
      </c>
      <c r="D135" s="69" t="str">
        <f>+MID(MIR_2018!$D$6,1,3)</f>
        <v>170</v>
      </c>
      <c r="E135" s="68" t="str">
        <f>+MID(MIR_2018!$D$6,7,150)</f>
        <v>Dirección General de Comunicación Social y Difusión</v>
      </c>
      <c r="F135" s="69" t="e">
        <f>+MIR_2018!#REF!</f>
        <v>#REF!</v>
      </c>
      <c r="G135" s="69" t="e">
        <f>MIR_2018!#REF!</f>
        <v>#REF!</v>
      </c>
      <c r="H135" s="70" t="e">
        <f>+MIR_2018!#REF!</f>
        <v>#REF!</v>
      </c>
      <c r="I135" s="70" t="e">
        <f>+MIR_2018!#REF!</f>
        <v>#REF!</v>
      </c>
      <c r="J135" s="70" t="e">
        <f>+MIR_2018!#REF!</f>
        <v>#REF!</v>
      </c>
      <c r="K135" s="70" t="e">
        <f>+MIR_2018!#REF!</f>
        <v>#REF!</v>
      </c>
      <c r="L135" s="70" t="e">
        <f>+MIR_2018!#REF!</f>
        <v>#REF!</v>
      </c>
      <c r="M135" s="70" t="e">
        <f>+MIR_2018!#REF!</f>
        <v>#REF!</v>
      </c>
      <c r="N135" s="70" t="e">
        <f>+MIR_2018!#REF!</f>
        <v>#REF!</v>
      </c>
      <c r="O135" s="70" t="e">
        <f>+MIR_2018!#REF!</f>
        <v>#REF!</v>
      </c>
      <c r="P135" s="70" t="e">
        <f>+MIR_2018!#REF!</f>
        <v>#REF!</v>
      </c>
      <c r="Q135" s="70" t="e">
        <f>+MIR_2018!#REF!</f>
        <v>#REF!</v>
      </c>
      <c r="R135" s="70" t="e">
        <f>+MIR_2018!#REF!</f>
        <v>#REF!</v>
      </c>
      <c r="S135" s="70" t="e">
        <f>+MIR_2018!#REF!</f>
        <v>#REF!</v>
      </c>
      <c r="T135" s="70" t="e">
        <f>+MIR_2018!#REF!</f>
        <v>#REF!</v>
      </c>
      <c r="U135" s="71" t="e">
        <f>+MIR_2018!#REF!</f>
        <v>#REF!</v>
      </c>
      <c r="V135" s="71" t="e">
        <f>+MIR_2018!#REF!</f>
        <v>#REF!</v>
      </c>
      <c r="W135" s="69" t="e">
        <f>+MIR_2018!#REF!</f>
        <v>#REF!</v>
      </c>
      <c r="X135" s="67" t="e">
        <f>+MIR_2018!#REF!</f>
        <v>#REF!</v>
      </c>
      <c r="Y135" s="70" t="e">
        <f>+MIR_2018!#REF!</f>
        <v>#REF!</v>
      </c>
      <c r="Z135" s="69" t="e">
        <f>+MIR_2018!#REF!</f>
        <v>#REF!</v>
      </c>
      <c r="AA135" s="69" t="e">
        <f>+MIR_2018!#REF!</f>
        <v>#REF!</v>
      </c>
      <c r="AB135" s="69" t="e">
        <f ca="1">+IF(AD135="No aplica","-",IF(MIR_2018!#REF!="Sin avance","Sin avance",IF(MIR_2018!#REF!&lt;&gt;"Sin avance",_xlfn.FORMULATEXT(MIR_2018!#REF!),"0")))</f>
        <v>#REF!</v>
      </c>
      <c r="AC135" s="69" t="e">
        <f>+MIR_2018!#REF!</f>
        <v>#REF!</v>
      </c>
      <c r="AD135" s="69" t="e">
        <f>+MIR_2018!#REF!</f>
        <v>#REF!</v>
      </c>
      <c r="AE135" s="69" t="e">
        <f>+MIR_2018!#REF!</f>
        <v>#REF!</v>
      </c>
      <c r="AF135" s="70" t="e">
        <f>+MIR_2018!#REF!</f>
        <v>#REF!</v>
      </c>
      <c r="AG135" s="69" t="e">
        <f>+MIR_2018!#REF!</f>
        <v>#REF!</v>
      </c>
      <c r="AH135" s="69" t="e">
        <f ca="1">+IF(AJ135="No aplica","-",IF(MIR_2018!#REF!="Sin avance","Sin avance",IF(MIR_2018!#REF!&lt;&gt;"Sin avance",_xlfn.FORMULATEXT(MIR_2018!#REF!),"0")))</f>
        <v>#REF!</v>
      </c>
      <c r="AI135" s="69" t="e">
        <f>+MIR_2018!#REF!</f>
        <v>#REF!</v>
      </c>
      <c r="AJ135" s="69" t="e">
        <f>+MIR_2018!#REF!</f>
        <v>#REF!</v>
      </c>
      <c r="AK135" s="69" t="e">
        <f>+MIR_2018!#REF!</f>
        <v>#REF!</v>
      </c>
      <c r="AL135" s="70" t="e">
        <f>+MIR_2018!#REF!</f>
        <v>#REF!</v>
      </c>
      <c r="AM135" s="69" t="e">
        <f>+MIR_2018!#REF!</f>
        <v>#REF!</v>
      </c>
      <c r="AN135" s="69" t="e">
        <f ca="1">+IF(AP135="No aplica","0",IF(MIR_2018!#REF!="Sin avance","Sin avance",IF(MIR_2018!#REF!&lt;&gt;"Sin avance",_xlfn.FORMULATEXT(MIR_2018!#REF!),"0")))</f>
        <v>#REF!</v>
      </c>
      <c r="AO135" s="69" t="e">
        <f>+MIR_2018!#REF!</f>
        <v>#REF!</v>
      </c>
      <c r="AP135" s="69" t="e">
        <f>+MIR_2018!#REF!</f>
        <v>#REF!</v>
      </c>
      <c r="AQ135" s="69" t="e">
        <f>+MIR_2018!#REF!</f>
        <v>#REF!</v>
      </c>
      <c r="AR135" s="70" t="e">
        <f>+MIR_2018!#REF!</f>
        <v>#REF!</v>
      </c>
      <c r="AS135" s="69" t="e">
        <f>+MIR_2018!#REF!</f>
        <v>#REF!</v>
      </c>
      <c r="AT135" s="69" t="e">
        <f ca="1">+IF(AV135="No aplica","0",IF(MIR_2018!#REF!="Sin avance","Sin avance",IF(MIR_2018!#REF!&lt;&gt;"Sin avance",_xlfn.FORMULATEXT(MIR_2018!#REF!),"0")))</f>
        <v>#REF!</v>
      </c>
      <c r="AU135" s="69" t="e">
        <f>+MIR_2018!#REF!</f>
        <v>#REF!</v>
      </c>
      <c r="AV135" s="69" t="e">
        <f>+MIR_2018!#REF!</f>
        <v>#REF!</v>
      </c>
      <c r="AW135" s="69" t="e">
        <f>+MIR_2018!#REF!</f>
        <v>#REF!</v>
      </c>
      <c r="AX135" s="70" t="e">
        <f>+MIR_2018!#REF!</f>
        <v>#REF!</v>
      </c>
      <c r="AY135" s="69" t="e">
        <f>+MIR_2018!#REF!</f>
        <v>#REF!</v>
      </c>
      <c r="AZ135" s="72" t="e">
        <f ca="1">+IF(BB135="No aplica","-",IF(MIR_2018!#REF!="Sin avance","Sin avance",IF(MIR_2018!#REF!&lt;&gt;"Sin avance",_xlfn.FORMULATEXT(MIR_2018!#REF!),"-")))</f>
        <v>#REF!</v>
      </c>
      <c r="BA135" s="69" t="e">
        <f>+MIR_2018!#REF!</f>
        <v>#REF!</v>
      </c>
      <c r="BB135" s="69" t="e">
        <f>+MIR_2018!#REF!</f>
        <v>#REF!</v>
      </c>
      <c r="BC135" s="69" t="e">
        <f>+MIR_2018!#REF!</f>
        <v>#REF!</v>
      </c>
      <c r="BD135" s="70" t="e">
        <f>+MIR_2018!#REF!</f>
        <v>#REF!</v>
      </c>
    </row>
    <row r="136" spans="1:56" s="69" customFormat="1" x14ac:dyDescent="0.25">
      <c r="A136" s="67">
        <f>+VLOOKUP($D136,Catálogos!$A$14:$E$40,5,0)</f>
        <v>2</v>
      </c>
      <c r="B136" s="68" t="str">
        <f>+VLOOKUP($D136,Catálogos!$A$14:$E$40,3,0)</f>
        <v>Promover el pleno ejercicio de los derechos de acceso a la información pública y de protección de datos personales, así como la transparencia y apertura de las instituciones públicas.</v>
      </c>
      <c r="C136" s="68" t="str">
        <f>+VLOOKUP(D136,Catálogos!$A$14:$F$40,6,0)</f>
        <v>Presidencia</v>
      </c>
      <c r="D136" s="69" t="str">
        <f>+MID(MIR_2018!$D$6,1,3)</f>
        <v>170</v>
      </c>
      <c r="E136" s="68" t="str">
        <f>+MID(MIR_2018!$D$6,7,150)</f>
        <v>Dirección General de Comunicación Social y Difusión</v>
      </c>
      <c r="F136" s="69" t="e">
        <f>+MIR_2018!#REF!</f>
        <v>#REF!</v>
      </c>
      <c r="G136" s="69" t="e">
        <f>MIR_2018!#REF!</f>
        <v>#REF!</v>
      </c>
      <c r="H136" s="70" t="e">
        <f>+MIR_2018!#REF!</f>
        <v>#REF!</v>
      </c>
      <c r="I136" s="70" t="e">
        <f>+MIR_2018!#REF!</f>
        <v>#REF!</v>
      </c>
      <c r="J136" s="70" t="e">
        <f>+MIR_2018!#REF!</f>
        <v>#REF!</v>
      </c>
      <c r="K136" s="70" t="e">
        <f>+MIR_2018!#REF!</f>
        <v>#REF!</v>
      </c>
      <c r="L136" s="70" t="e">
        <f>+MIR_2018!#REF!</f>
        <v>#REF!</v>
      </c>
      <c r="M136" s="70" t="e">
        <f>+MIR_2018!#REF!</f>
        <v>#REF!</v>
      </c>
      <c r="N136" s="70" t="e">
        <f>+MIR_2018!#REF!</f>
        <v>#REF!</v>
      </c>
      <c r="O136" s="70" t="e">
        <f>+MIR_2018!#REF!</f>
        <v>#REF!</v>
      </c>
      <c r="P136" s="70" t="e">
        <f>+MIR_2018!#REF!</f>
        <v>#REF!</v>
      </c>
      <c r="Q136" s="70" t="e">
        <f>+MIR_2018!#REF!</f>
        <v>#REF!</v>
      </c>
      <c r="R136" s="70" t="e">
        <f>+MIR_2018!#REF!</f>
        <v>#REF!</v>
      </c>
      <c r="S136" s="70" t="e">
        <f>+MIR_2018!#REF!</f>
        <v>#REF!</v>
      </c>
      <c r="T136" s="70" t="e">
        <f>+MIR_2018!#REF!</f>
        <v>#REF!</v>
      </c>
      <c r="U136" s="71" t="e">
        <f>+MIR_2018!#REF!</f>
        <v>#REF!</v>
      </c>
      <c r="V136" s="71" t="e">
        <f>+MIR_2018!#REF!</f>
        <v>#REF!</v>
      </c>
      <c r="W136" s="69" t="e">
        <f>+MIR_2018!#REF!</f>
        <v>#REF!</v>
      </c>
      <c r="X136" s="67" t="e">
        <f>+MIR_2018!#REF!</f>
        <v>#REF!</v>
      </c>
      <c r="Y136" s="70" t="e">
        <f>+MIR_2018!#REF!</f>
        <v>#REF!</v>
      </c>
      <c r="Z136" s="69" t="e">
        <f>+MIR_2018!#REF!</f>
        <v>#REF!</v>
      </c>
      <c r="AA136" s="69" t="e">
        <f>+MIR_2018!#REF!</f>
        <v>#REF!</v>
      </c>
      <c r="AB136" s="69" t="e">
        <f ca="1">+IF(AD136="No aplica","-",IF(MIR_2018!#REF!="Sin avance","Sin avance",IF(MIR_2018!#REF!&lt;&gt;"Sin avance",_xlfn.FORMULATEXT(MIR_2018!#REF!),"0")))</f>
        <v>#REF!</v>
      </c>
      <c r="AC136" s="69" t="e">
        <f>+MIR_2018!#REF!</f>
        <v>#REF!</v>
      </c>
      <c r="AD136" s="69" t="e">
        <f>+MIR_2018!#REF!</f>
        <v>#REF!</v>
      </c>
      <c r="AE136" s="69" t="e">
        <f>+MIR_2018!#REF!</f>
        <v>#REF!</v>
      </c>
      <c r="AF136" s="70" t="e">
        <f>+MIR_2018!#REF!</f>
        <v>#REF!</v>
      </c>
      <c r="AG136" s="69" t="e">
        <f>+MIR_2018!#REF!</f>
        <v>#REF!</v>
      </c>
      <c r="AH136" s="69" t="e">
        <f ca="1">+IF(AJ136="No aplica","-",IF(MIR_2018!#REF!="Sin avance","Sin avance",IF(MIR_2018!#REF!&lt;&gt;"Sin avance",_xlfn.FORMULATEXT(MIR_2018!#REF!),"0")))</f>
        <v>#REF!</v>
      </c>
      <c r="AI136" s="69" t="e">
        <f>+MIR_2018!#REF!</f>
        <v>#REF!</v>
      </c>
      <c r="AJ136" s="69" t="e">
        <f>+MIR_2018!#REF!</f>
        <v>#REF!</v>
      </c>
      <c r="AK136" s="69" t="e">
        <f>+MIR_2018!#REF!</f>
        <v>#REF!</v>
      </c>
      <c r="AL136" s="70" t="e">
        <f>+MIR_2018!#REF!</f>
        <v>#REF!</v>
      </c>
      <c r="AM136" s="69" t="e">
        <f>+MIR_2018!#REF!</f>
        <v>#REF!</v>
      </c>
      <c r="AN136" s="69" t="e">
        <f ca="1">+IF(AP136="No aplica","0",IF(MIR_2018!#REF!="Sin avance","Sin avance",IF(MIR_2018!#REF!&lt;&gt;"Sin avance",_xlfn.FORMULATEXT(MIR_2018!#REF!),"0")))</f>
        <v>#REF!</v>
      </c>
      <c r="AO136" s="69" t="e">
        <f>+MIR_2018!#REF!</f>
        <v>#REF!</v>
      </c>
      <c r="AP136" s="69" t="e">
        <f>+MIR_2018!#REF!</f>
        <v>#REF!</v>
      </c>
      <c r="AQ136" s="69" t="e">
        <f>+MIR_2018!#REF!</f>
        <v>#REF!</v>
      </c>
      <c r="AR136" s="70" t="e">
        <f>+MIR_2018!#REF!</f>
        <v>#REF!</v>
      </c>
      <c r="AS136" s="69" t="e">
        <f>+MIR_2018!#REF!</f>
        <v>#REF!</v>
      </c>
      <c r="AT136" s="69" t="e">
        <f ca="1">+IF(AV136="No aplica","0",IF(MIR_2018!#REF!="Sin avance","Sin avance",IF(MIR_2018!#REF!&lt;&gt;"Sin avance",_xlfn.FORMULATEXT(MIR_2018!#REF!),"0")))</f>
        <v>#REF!</v>
      </c>
      <c r="AU136" s="69" t="e">
        <f>+MIR_2018!#REF!</f>
        <v>#REF!</v>
      </c>
      <c r="AV136" s="69" t="e">
        <f>+MIR_2018!#REF!</f>
        <v>#REF!</v>
      </c>
      <c r="AW136" s="69" t="e">
        <f>+MIR_2018!#REF!</f>
        <v>#REF!</v>
      </c>
      <c r="AX136" s="70" t="e">
        <f>+MIR_2018!#REF!</f>
        <v>#REF!</v>
      </c>
      <c r="AY136" s="69" t="e">
        <f>+MIR_2018!#REF!</f>
        <v>#REF!</v>
      </c>
      <c r="AZ136" s="72" t="e">
        <f ca="1">+IF(BB136="No aplica","-",IF(MIR_2018!#REF!="Sin avance","Sin avance",IF(MIR_2018!#REF!&lt;&gt;"Sin avance",_xlfn.FORMULATEXT(MIR_2018!#REF!),"-")))</f>
        <v>#REF!</v>
      </c>
      <c r="BA136" s="69" t="e">
        <f>+MIR_2018!#REF!</f>
        <v>#REF!</v>
      </c>
      <c r="BB136" s="69" t="e">
        <f>+MIR_2018!#REF!</f>
        <v>#REF!</v>
      </c>
      <c r="BC136" s="69" t="e">
        <f>+MIR_2018!#REF!</f>
        <v>#REF!</v>
      </c>
      <c r="BD136" s="70" t="e">
        <f>+MIR_2018!#REF!</f>
        <v>#REF!</v>
      </c>
    </row>
    <row r="137" spans="1:56" s="69" customFormat="1" x14ac:dyDescent="0.25">
      <c r="A137" s="67">
        <f>+VLOOKUP($D137,Catálogos!$A$14:$E$40,5,0)</f>
        <v>2</v>
      </c>
      <c r="B137" s="68" t="str">
        <f>+VLOOKUP($D137,Catálogos!$A$14:$E$40,3,0)</f>
        <v>Promover el pleno ejercicio de los derechos de acceso a la información pública y de protección de datos personales, así como la transparencia y apertura de las instituciones públicas.</v>
      </c>
      <c r="C137" s="68" t="str">
        <f>+VLOOKUP(D137,Catálogos!$A$14:$F$40,6,0)</f>
        <v>Presidencia</v>
      </c>
      <c r="D137" s="69" t="str">
        <f>+MID(MIR_2018!$D$6,1,3)</f>
        <v>170</v>
      </c>
      <c r="E137" s="68" t="str">
        <f>+MID(MIR_2018!$D$6,7,150)</f>
        <v>Dirección General de Comunicación Social y Difusión</v>
      </c>
      <c r="F137" s="69" t="e">
        <f>+MIR_2018!#REF!</f>
        <v>#REF!</v>
      </c>
      <c r="G137" s="69" t="e">
        <f>MIR_2018!#REF!</f>
        <v>#REF!</v>
      </c>
      <c r="H137" s="70" t="e">
        <f>+MIR_2018!#REF!</f>
        <v>#REF!</v>
      </c>
      <c r="I137" s="70" t="e">
        <f>+MIR_2018!#REF!</f>
        <v>#REF!</v>
      </c>
      <c r="J137" s="70" t="e">
        <f>+MIR_2018!#REF!</f>
        <v>#REF!</v>
      </c>
      <c r="K137" s="70" t="e">
        <f>+MIR_2018!#REF!</f>
        <v>#REF!</v>
      </c>
      <c r="L137" s="70" t="e">
        <f>+MIR_2018!#REF!</f>
        <v>#REF!</v>
      </c>
      <c r="M137" s="70" t="e">
        <f>+MIR_2018!#REF!</f>
        <v>#REF!</v>
      </c>
      <c r="N137" s="70" t="e">
        <f>+MIR_2018!#REF!</f>
        <v>#REF!</v>
      </c>
      <c r="O137" s="70" t="e">
        <f>+MIR_2018!#REF!</f>
        <v>#REF!</v>
      </c>
      <c r="P137" s="70" t="e">
        <f>+MIR_2018!#REF!</f>
        <v>#REF!</v>
      </c>
      <c r="Q137" s="70" t="e">
        <f>+MIR_2018!#REF!</f>
        <v>#REF!</v>
      </c>
      <c r="R137" s="70" t="e">
        <f>+MIR_2018!#REF!</f>
        <v>#REF!</v>
      </c>
      <c r="S137" s="70" t="e">
        <f>+MIR_2018!#REF!</f>
        <v>#REF!</v>
      </c>
      <c r="T137" s="70" t="e">
        <f>+MIR_2018!#REF!</f>
        <v>#REF!</v>
      </c>
      <c r="U137" s="71" t="e">
        <f>+MIR_2018!#REF!</f>
        <v>#REF!</v>
      </c>
      <c r="V137" s="71" t="e">
        <f>+MIR_2018!#REF!</f>
        <v>#REF!</v>
      </c>
      <c r="W137" s="69" t="e">
        <f>+MIR_2018!#REF!</f>
        <v>#REF!</v>
      </c>
      <c r="X137" s="67" t="e">
        <f>+MIR_2018!#REF!</f>
        <v>#REF!</v>
      </c>
      <c r="Y137" s="70" t="e">
        <f>+MIR_2018!#REF!</f>
        <v>#REF!</v>
      </c>
      <c r="Z137" s="69" t="e">
        <f>+MIR_2018!#REF!</f>
        <v>#REF!</v>
      </c>
      <c r="AA137" s="69" t="e">
        <f>+MIR_2018!#REF!</f>
        <v>#REF!</v>
      </c>
      <c r="AB137" s="69" t="e">
        <f ca="1">+IF(AD137="No aplica","-",IF(MIR_2018!#REF!="Sin avance","Sin avance",IF(MIR_2018!#REF!&lt;&gt;"Sin avance",_xlfn.FORMULATEXT(MIR_2018!#REF!),"0")))</f>
        <v>#REF!</v>
      </c>
      <c r="AC137" s="69" t="e">
        <f>+MIR_2018!#REF!</f>
        <v>#REF!</v>
      </c>
      <c r="AD137" s="69" t="e">
        <f>+MIR_2018!#REF!</f>
        <v>#REF!</v>
      </c>
      <c r="AE137" s="69" t="e">
        <f>+MIR_2018!#REF!</f>
        <v>#REF!</v>
      </c>
      <c r="AF137" s="70" t="e">
        <f>+MIR_2018!#REF!</f>
        <v>#REF!</v>
      </c>
      <c r="AG137" s="69" t="e">
        <f>+MIR_2018!#REF!</f>
        <v>#REF!</v>
      </c>
      <c r="AH137" s="69" t="e">
        <f ca="1">+IF(AJ137="No aplica","-",IF(MIR_2018!#REF!="Sin avance","Sin avance",IF(MIR_2018!#REF!&lt;&gt;"Sin avance",_xlfn.FORMULATEXT(MIR_2018!#REF!),"0")))</f>
        <v>#REF!</v>
      </c>
      <c r="AI137" s="69" t="e">
        <f>+MIR_2018!#REF!</f>
        <v>#REF!</v>
      </c>
      <c r="AJ137" s="69" t="e">
        <f>+MIR_2018!#REF!</f>
        <v>#REF!</v>
      </c>
      <c r="AK137" s="69" t="e">
        <f>+MIR_2018!#REF!</f>
        <v>#REF!</v>
      </c>
      <c r="AL137" s="70" t="e">
        <f>+MIR_2018!#REF!</f>
        <v>#REF!</v>
      </c>
      <c r="AM137" s="69" t="e">
        <f>+MIR_2018!#REF!</f>
        <v>#REF!</v>
      </c>
      <c r="AN137" s="69" t="e">
        <f ca="1">+IF(AP137="No aplica","0",IF(MIR_2018!#REF!="Sin avance","Sin avance",IF(MIR_2018!#REF!&lt;&gt;"Sin avance",_xlfn.FORMULATEXT(MIR_2018!#REF!),"0")))</f>
        <v>#REF!</v>
      </c>
      <c r="AO137" s="69" t="e">
        <f>+MIR_2018!#REF!</f>
        <v>#REF!</v>
      </c>
      <c r="AP137" s="69" t="e">
        <f>+MIR_2018!#REF!</f>
        <v>#REF!</v>
      </c>
      <c r="AQ137" s="69" t="e">
        <f>+MIR_2018!#REF!</f>
        <v>#REF!</v>
      </c>
      <c r="AR137" s="70" t="e">
        <f>+MIR_2018!#REF!</f>
        <v>#REF!</v>
      </c>
      <c r="AS137" s="69" t="e">
        <f>+MIR_2018!#REF!</f>
        <v>#REF!</v>
      </c>
      <c r="AT137" s="69" t="e">
        <f ca="1">+IF(AV137="No aplica","0",IF(MIR_2018!#REF!="Sin avance","Sin avance",IF(MIR_2018!#REF!&lt;&gt;"Sin avance",_xlfn.FORMULATEXT(MIR_2018!#REF!),"0")))</f>
        <v>#REF!</v>
      </c>
      <c r="AU137" s="69" t="e">
        <f>+MIR_2018!#REF!</f>
        <v>#REF!</v>
      </c>
      <c r="AV137" s="69" t="e">
        <f>+MIR_2018!#REF!</f>
        <v>#REF!</v>
      </c>
      <c r="AW137" s="69" t="e">
        <f>+MIR_2018!#REF!</f>
        <v>#REF!</v>
      </c>
      <c r="AX137" s="70" t="e">
        <f>+MIR_2018!#REF!</f>
        <v>#REF!</v>
      </c>
      <c r="AY137" s="69" t="e">
        <f>+MIR_2018!#REF!</f>
        <v>#REF!</v>
      </c>
      <c r="AZ137" s="72" t="e">
        <f ca="1">+IF(BB137="No aplica","-",IF(MIR_2018!#REF!="Sin avance","Sin avance",IF(MIR_2018!#REF!&lt;&gt;"Sin avance",_xlfn.FORMULATEXT(MIR_2018!#REF!),"-")))</f>
        <v>#REF!</v>
      </c>
      <c r="BA137" s="69" t="e">
        <f>+MIR_2018!#REF!</f>
        <v>#REF!</v>
      </c>
      <c r="BB137" s="69" t="e">
        <f>+MIR_2018!#REF!</f>
        <v>#REF!</v>
      </c>
      <c r="BC137" s="69" t="e">
        <f>+MIR_2018!#REF!</f>
        <v>#REF!</v>
      </c>
      <c r="BD137" s="70" t="e">
        <f>+MIR_2018!#REF!</f>
        <v>#REF!</v>
      </c>
    </row>
    <row r="138" spans="1:56" s="69" customFormat="1" x14ac:dyDescent="0.25">
      <c r="A138" s="67">
        <f>+VLOOKUP($D138,Catálogos!$A$14:$E$40,5,0)</f>
        <v>2</v>
      </c>
      <c r="B138" s="68" t="str">
        <f>+VLOOKUP($D138,Catálogos!$A$14:$E$40,3,0)</f>
        <v>Promover el pleno ejercicio de los derechos de acceso a la información pública y de protección de datos personales, así como la transparencia y apertura de las instituciones públicas.</v>
      </c>
      <c r="C138" s="68" t="str">
        <f>+VLOOKUP(D138,Catálogos!$A$14:$F$40,6,0)</f>
        <v>Presidencia</v>
      </c>
      <c r="D138" s="69" t="str">
        <f>+MID(MIR_2018!$D$6,1,3)</f>
        <v>170</v>
      </c>
      <c r="E138" s="68" t="str">
        <f>+MID(MIR_2018!$D$6,7,150)</f>
        <v>Dirección General de Comunicación Social y Difusión</v>
      </c>
      <c r="F138" s="69" t="e">
        <f>+MIR_2018!#REF!</f>
        <v>#REF!</v>
      </c>
      <c r="G138" s="69" t="e">
        <f>MIR_2018!#REF!</f>
        <v>#REF!</v>
      </c>
      <c r="H138" s="70" t="e">
        <f>+MIR_2018!#REF!</f>
        <v>#REF!</v>
      </c>
      <c r="I138" s="70" t="e">
        <f>+MIR_2018!#REF!</f>
        <v>#REF!</v>
      </c>
      <c r="J138" s="70" t="e">
        <f>+MIR_2018!#REF!</f>
        <v>#REF!</v>
      </c>
      <c r="K138" s="70" t="e">
        <f>+MIR_2018!#REF!</f>
        <v>#REF!</v>
      </c>
      <c r="L138" s="70" t="e">
        <f>+MIR_2018!#REF!</f>
        <v>#REF!</v>
      </c>
      <c r="M138" s="70" t="e">
        <f>+MIR_2018!#REF!</f>
        <v>#REF!</v>
      </c>
      <c r="N138" s="70" t="e">
        <f>+MIR_2018!#REF!</f>
        <v>#REF!</v>
      </c>
      <c r="O138" s="70" t="e">
        <f>+MIR_2018!#REF!</f>
        <v>#REF!</v>
      </c>
      <c r="P138" s="70" t="e">
        <f>+MIR_2018!#REF!</f>
        <v>#REF!</v>
      </c>
      <c r="Q138" s="70" t="e">
        <f>+MIR_2018!#REF!</f>
        <v>#REF!</v>
      </c>
      <c r="R138" s="70" t="e">
        <f>+MIR_2018!#REF!</f>
        <v>#REF!</v>
      </c>
      <c r="S138" s="70" t="e">
        <f>+MIR_2018!#REF!</f>
        <v>#REF!</v>
      </c>
      <c r="T138" s="70" t="e">
        <f>+MIR_2018!#REF!</f>
        <v>#REF!</v>
      </c>
      <c r="U138" s="71" t="e">
        <f>+MIR_2018!#REF!</f>
        <v>#REF!</v>
      </c>
      <c r="V138" s="71" t="e">
        <f>+MIR_2018!#REF!</f>
        <v>#REF!</v>
      </c>
      <c r="W138" s="69" t="e">
        <f>+MIR_2018!#REF!</f>
        <v>#REF!</v>
      </c>
      <c r="X138" s="67" t="e">
        <f>+MIR_2018!#REF!</f>
        <v>#REF!</v>
      </c>
      <c r="Y138" s="70" t="e">
        <f>+MIR_2018!#REF!</f>
        <v>#REF!</v>
      </c>
      <c r="Z138" s="69" t="e">
        <f>+MIR_2018!#REF!</f>
        <v>#REF!</v>
      </c>
      <c r="AA138" s="69" t="e">
        <f>+MIR_2018!#REF!</f>
        <v>#REF!</v>
      </c>
      <c r="AB138" s="69" t="e">
        <f ca="1">+IF(AD138="No aplica","-",IF(MIR_2018!#REF!="Sin avance","Sin avance",IF(MIR_2018!#REF!&lt;&gt;"Sin avance",_xlfn.FORMULATEXT(MIR_2018!#REF!),"0")))</f>
        <v>#REF!</v>
      </c>
      <c r="AC138" s="69" t="e">
        <f>+MIR_2018!#REF!</f>
        <v>#REF!</v>
      </c>
      <c r="AD138" s="69" t="e">
        <f>+MIR_2018!#REF!</f>
        <v>#REF!</v>
      </c>
      <c r="AE138" s="69" t="e">
        <f>+MIR_2018!#REF!</f>
        <v>#REF!</v>
      </c>
      <c r="AF138" s="70" t="e">
        <f>+MIR_2018!#REF!</f>
        <v>#REF!</v>
      </c>
      <c r="AG138" s="69" t="e">
        <f>+MIR_2018!#REF!</f>
        <v>#REF!</v>
      </c>
      <c r="AH138" s="69" t="e">
        <f ca="1">+IF(AJ138="No aplica","-",IF(MIR_2018!#REF!="Sin avance","Sin avance",IF(MIR_2018!#REF!&lt;&gt;"Sin avance",_xlfn.FORMULATEXT(MIR_2018!#REF!),"0")))</f>
        <v>#REF!</v>
      </c>
      <c r="AI138" s="69" t="e">
        <f>+MIR_2018!#REF!</f>
        <v>#REF!</v>
      </c>
      <c r="AJ138" s="69" t="e">
        <f>+MIR_2018!#REF!</f>
        <v>#REF!</v>
      </c>
      <c r="AK138" s="69" t="e">
        <f>+MIR_2018!#REF!</f>
        <v>#REF!</v>
      </c>
      <c r="AL138" s="70" t="e">
        <f>+MIR_2018!#REF!</f>
        <v>#REF!</v>
      </c>
      <c r="AM138" s="69" t="e">
        <f>+MIR_2018!#REF!</f>
        <v>#REF!</v>
      </c>
      <c r="AN138" s="69" t="e">
        <f ca="1">+IF(AP138="No aplica","0",IF(MIR_2018!#REF!="Sin avance","Sin avance",IF(MIR_2018!#REF!&lt;&gt;"Sin avance",_xlfn.FORMULATEXT(MIR_2018!#REF!),"0")))</f>
        <v>#REF!</v>
      </c>
      <c r="AO138" s="69" t="e">
        <f>+MIR_2018!#REF!</f>
        <v>#REF!</v>
      </c>
      <c r="AP138" s="69" t="e">
        <f>+MIR_2018!#REF!</f>
        <v>#REF!</v>
      </c>
      <c r="AQ138" s="69" t="e">
        <f>+MIR_2018!#REF!</f>
        <v>#REF!</v>
      </c>
      <c r="AR138" s="70" t="e">
        <f>+MIR_2018!#REF!</f>
        <v>#REF!</v>
      </c>
      <c r="AS138" s="69" t="e">
        <f>+MIR_2018!#REF!</f>
        <v>#REF!</v>
      </c>
      <c r="AT138" s="69" t="e">
        <f ca="1">+IF(AV138="No aplica","0",IF(MIR_2018!#REF!="Sin avance","Sin avance",IF(MIR_2018!#REF!&lt;&gt;"Sin avance",_xlfn.FORMULATEXT(MIR_2018!#REF!),"0")))</f>
        <v>#REF!</v>
      </c>
      <c r="AU138" s="69" t="e">
        <f>+MIR_2018!#REF!</f>
        <v>#REF!</v>
      </c>
      <c r="AV138" s="69" t="e">
        <f>+MIR_2018!#REF!</f>
        <v>#REF!</v>
      </c>
      <c r="AW138" s="69" t="e">
        <f>+MIR_2018!#REF!</f>
        <v>#REF!</v>
      </c>
      <c r="AX138" s="70" t="e">
        <f>+MIR_2018!#REF!</f>
        <v>#REF!</v>
      </c>
      <c r="AY138" s="69" t="e">
        <f>+MIR_2018!#REF!</f>
        <v>#REF!</v>
      </c>
      <c r="AZ138" s="72" t="e">
        <f ca="1">+IF(BB138="No aplica","-",IF(MIR_2018!#REF!="Sin avance","Sin avance",IF(MIR_2018!#REF!&lt;&gt;"Sin avance",_xlfn.FORMULATEXT(MIR_2018!#REF!),"-")))</f>
        <v>#REF!</v>
      </c>
      <c r="BA138" s="69" t="e">
        <f>+MIR_2018!#REF!</f>
        <v>#REF!</v>
      </c>
      <c r="BB138" s="69" t="e">
        <f>+MIR_2018!#REF!</f>
        <v>#REF!</v>
      </c>
      <c r="BC138" s="69" t="e">
        <f>+MIR_2018!#REF!</f>
        <v>#REF!</v>
      </c>
      <c r="BD138" s="70" t="e">
        <f>+MIR_2018!#REF!</f>
        <v>#REF!</v>
      </c>
    </row>
    <row r="139" spans="1:56" s="69" customFormat="1" x14ac:dyDescent="0.25">
      <c r="A139" s="67">
        <f>+VLOOKUP($D139,Catálogos!$A$14:$E$40,5,0)</f>
        <v>2</v>
      </c>
      <c r="B139" s="68" t="str">
        <f>+VLOOKUP($D139,Catálogos!$A$14:$E$40,3,0)</f>
        <v>Promover el pleno ejercicio de los derechos de acceso a la información pública y de protección de datos personales, así como la transparencia y apertura de las instituciones públicas.</v>
      </c>
      <c r="C139" s="68" t="str">
        <f>+VLOOKUP(D139,Catálogos!$A$14:$F$40,6,0)</f>
        <v>Presidencia</v>
      </c>
      <c r="D139" s="69" t="str">
        <f>+MID(MIR_2018!$D$6,1,3)</f>
        <v>170</v>
      </c>
      <c r="E139" s="68" t="str">
        <f>+MID(MIR_2018!$D$6,7,150)</f>
        <v>Dirección General de Comunicación Social y Difusión</v>
      </c>
      <c r="F139" s="69" t="e">
        <f>+MIR_2018!#REF!</f>
        <v>#REF!</v>
      </c>
      <c r="G139" s="69" t="e">
        <f>MIR_2018!#REF!</f>
        <v>#REF!</v>
      </c>
      <c r="H139" s="70" t="e">
        <f>+MIR_2018!#REF!</f>
        <v>#REF!</v>
      </c>
      <c r="I139" s="70" t="e">
        <f>+MIR_2018!#REF!</f>
        <v>#REF!</v>
      </c>
      <c r="J139" s="70" t="e">
        <f>+MIR_2018!#REF!</f>
        <v>#REF!</v>
      </c>
      <c r="K139" s="70" t="e">
        <f>+MIR_2018!#REF!</f>
        <v>#REF!</v>
      </c>
      <c r="L139" s="70" t="e">
        <f>+MIR_2018!#REF!</f>
        <v>#REF!</v>
      </c>
      <c r="M139" s="70" t="e">
        <f>+MIR_2018!#REF!</f>
        <v>#REF!</v>
      </c>
      <c r="N139" s="70" t="e">
        <f>+MIR_2018!#REF!</f>
        <v>#REF!</v>
      </c>
      <c r="O139" s="70" t="e">
        <f>+MIR_2018!#REF!</f>
        <v>#REF!</v>
      </c>
      <c r="P139" s="70" t="e">
        <f>+MIR_2018!#REF!</f>
        <v>#REF!</v>
      </c>
      <c r="Q139" s="70" t="e">
        <f>+MIR_2018!#REF!</f>
        <v>#REF!</v>
      </c>
      <c r="R139" s="70" t="e">
        <f>+MIR_2018!#REF!</f>
        <v>#REF!</v>
      </c>
      <c r="S139" s="70" t="e">
        <f>+MIR_2018!#REF!</f>
        <v>#REF!</v>
      </c>
      <c r="T139" s="70" t="e">
        <f>+MIR_2018!#REF!</f>
        <v>#REF!</v>
      </c>
      <c r="U139" s="71" t="e">
        <f>+MIR_2018!#REF!</f>
        <v>#REF!</v>
      </c>
      <c r="V139" s="71" t="e">
        <f>+MIR_2018!#REF!</f>
        <v>#REF!</v>
      </c>
      <c r="W139" s="69" t="e">
        <f>+MIR_2018!#REF!</f>
        <v>#REF!</v>
      </c>
      <c r="X139" s="67" t="e">
        <f>+MIR_2018!#REF!</f>
        <v>#REF!</v>
      </c>
      <c r="Y139" s="70" t="e">
        <f>+MIR_2018!#REF!</f>
        <v>#REF!</v>
      </c>
      <c r="Z139" s="69" t="e">
        <f>+MIR_2018!#REF!</f>
        <v>#REF!</v>
      </c>
      <c r="AA139" s="69" t="e">
        <f>+MIR_2018!#REF!</f>
        <v>#REF!</v>
      </c>
      <c r="AB139" s="69" t="e">
        <f ca="1">+IF(AD139="No aplica","-",IF(MIR_2018!#REF!="Sin avance","Sin avance",IF(MIR_2018!#REF!&lt;&gt;"Sin avance",_xlfn.FORMULATEXT(MIR_2018!#REF!),"0")))</f>
        <v>#REF!</v>
      </c>
      <c r="AC139" s="69" t="e">
        <f>+MIR_2018!#REF!</f>
        <v>#REF!</v>
      </c>
      <c r="AD139" s="69" t="e">
        <f>+MIR_2018!#REF!</f>
        <v>#REF!</v>
      </c>
      <c r="AE139" s="69" t="e">
        <f>+MIR_2018!#REF!</f>
        <v>#REF!</v>
      </c>
      <c r="AF139" s="70" t="e">
        <f>+MIR_2018!#REF!</f>
        <v>#REF!</v>
      </c>
      <c r="AG139" s="69" t="e">
        <f>+MIR_2018!#REF!</f>
        <v>#REF!</v>
      </c>
      <c r="AH139" s="69" t="e">
        <f ca="1">+IF(AJ139="No aplica","-",IF(MIR_2018!#REF!="Sin avance","Sin avance",IF(MIR_2018!#REF!&lt;&gt;"Sin avance",_xlfn.FORMULATEXT(MIR_2018!#REF!),"0")))</f>
        <v>#REF!</v>
      </c>
      <c r="AI139" s="69" t="e">
        <f>+MIR_2018!#REF!</f>
        <v>#REF!</v>
      </c>
      <c r="AJ139" s="69" t="e">
        <f>+MIR_2018!#REF!</f>
        <v>#REF!</v>
      </c>
      <c r="AK139" s="69" t="e">
        <f>+MIR_2018!#REF!</f>
        <v>#REF!</v>
      </c>
      <c r="AL139" s="70" t="e">
        <f>+MIR_2018!#REF!</f>
        <v>#REF!</v>
      </c>
      <c r="AM139" s="69" t="e">
        <f>+MIR_2018!#REF!</f>
        <v>#REF!</v>
      </c>
      <c r="AN139" s="69" t="e">
        <f ca="1">+IF(AP139="No aplica","0",IF(MIR_2018!#REF!="Sin avance","Sin avance",IF(MIR_2018!#REF!&lt;&gt;"Sin avance",_xlfn.FORMULATEXT(MIR_2018!#REF!),"0")))</f>
        <v>#REF!</v>
      </c>
      <c r="AO139" s="69" t="e">
        <f>+MIR_2018!#REF!</f>
        <v>#REF!</v>
      </c>
      <c r="AP139" s="69" t="e">
        <f>+MIR_2018!#REF!</f>
        <v>#REF!</v>
      </c>
      <c r="AQ139" s="69" t="e">
        <f>+MIR_2018!#REF!</f>
        <v>#REF!</v>
      </c>
      <c r="AR139" s="70" t="e">
        <f>+MIR_2018!#REF!</f>
        <v>#REF!</v>
      </c>
      <c r="AS139" s="69" t="e">
        <f>+MIR_2018!#REF!</f>
        <v>#REF!</v>
      </c>
      <c r="AT139" s="69" t="e">
        <f ca="1">+IF(AV139="No aplica","0",IF(MIR_2018!#REF!="Sin avance","Sin avance",IF(MIR_2018!#REF!&lt;&gt;"Sin avance",_xlfn.FORMULATEXT(MIR_2018!#REF!),"0")))</f>
        <v>#REF!</v>
      </c>
      <c r="AU139" s="69" t="e">
        <f>+MIR_2018!#REF!</f>
        <v>#REF!</v>
      </c>
      <c r="AV139" s="69" t="e">
        <f>+MIR_2018!#REF!</f>
        <v>#REF!</v>
      </c>
      <c r="AW139" s="69" t="e">
        <f>+MIR_2018!#REF!</f>
        <v>#REF!</v>
      </c>
      <c r="AX139" s="70" t="e">
        <f>+MIR_2018!#REF!</f>
        <v>#REF!</v>
      </c>
      <c r="AY139" s="69" t="e">
        <f>+MIR_2018!#REF!</f>
        <v>#REF!</v>
      </c>
      <c r="AZ139" s="72" t="e">
        <f ca="1">+IF(BB139="No aplica","-",IF(MIR_2018!#REF!="Sin avance","Sin avance",IF(MIR_2018!#REF!&lt;&gt;"Sin avance",_xlfn.FORMULATEXT(MIR_2018!#REF!),"-")))</f>
        <v>#REF!</v>
      </c>
      <c r="BA139" s="69" t="e">
        <f>+MIR_2018!#REF!</f>
        <v>#REF!</v>
      </c>
      <c r="BB139" s="69" t="e">
        <f>+MIR_2018!#REF!</f>
        <v>#REF!</v>
      </c>
      <c r="BC139" s="69" t="e">
        <f>+MIR_2018!#REF!</f>
        <v>#REF!</v>
      </c>
      <c r="BD139" s="70" t="e">
        <f>+MIR_2018!#REF!</f>
        <v>#REF!</v>
      </c>
    </row>
    <row r="140" spans="1:56" s="69" customFormat="1" x14ac:dyDescent="0.25">
      <c r="A140" s="67">
        <f>+VLOOKUP($D140,Catálogos!$A$14:$E$40,5,0)</f>
        <v>2</v>
      </c>
      <c r="B140" s="68" t="str">
        <f>+VLOOKUP($D140,Catálogos!$A$14:$E$40,3,0)</f>
        <v>Promover el pleno ejercicio de los derechos de acceso a la información pública y de protección de datos personales, así como la transparencia y apertura de las instituciones públicas.</v>
      </c>
      <c r="C140" s="68" t="str">
        <f>+VLOOKUP(D140,Catálogos!$A$14:$F$40,6,0)</f>
        <v>Presidencia</v>
      </c>
      <c r="D140" s="69" t="str">
        <f>+MID(MIR_2018!$D$6,1,3)</f>
        <v>170</v>
      </c>
      <c r="E140" s="68" t="str">
        <f>+MID(MIR_2018!$D$6,7,150)</f>
        <v>Dirección General de Comunicación Social y Difusión</v>
      </c>
      <c r="F140" s="69" t="e">
        <f>+MIR_2018!#REF!</f>
        <v>#REF!</v>
      </c>
      <c r="G140" s="69" t="e">
        <f>MIR_2018!#REF!</f>
        <v>#REF!</v>
      </c>
      <c r="H140" s="70" t="e">
        <f>+MIR_2018!#REF!</f>
        <v>#REF!</v>
      </c>
      <c r="I140" s="70" t="e">
        <f>+MIR_2018!#REF!</f>
        <v>#REF!</v>
      </c>
      <c r="J140" s="70" t="e">
        <f>+MIR_2018!#REF!</f>
        <v>#REF!</v>
      </c>
      <c r="K140" s="70" t="e">
        <f>+MIR_2018!#REF!</f>
        <v>#REF!</v>
      </c>
      <c r="L140" s="70" t="e">
        <f>+MIR_2018!#REF!</f>
        <v>#REF!</v>
      </c>
      <c r="M140" s="70" t="e">
        <f>+MIR_2018!#REF!</f>
        <v>#REF!</v>
      </c>
      <c r="N140" s="70" t="e">
        <f>+MIR_2018!#REF!</f>
        <v>#REF!</v>
      </c>
      <c r="O140" s="70" t="e">
        <f>+MIR_2018!#REF!</f>
        <v>#REF!</v>
      </c>
      <c r="P140" s="70" t="e">
        <f>+MIR_2018!#REF!</f>
        <v>#REF!</v>
      </c>
      <c r="Q140" s="70" t="e">
        <f>+MIR_2018!#REF!</f>
        <v>#REF!</v>
      </c>
      <c r="R140" s="70" t="e">
        <f>+MIR_2018!#REF!</f>
        <v>#REF!</v>
      </c>
      <c r="S140" s="70" t="e">
        <f>+MIR_2018!#REF!</f>
        <v>#REF!</v>
      </c>
      <c r="T140" s="70" t="e">
        <f>+MIR_2018!#REF!</f>
        <v>#REF!</v>
      </c>
      <c r="U140" s="71" t="e">
        <f>+MIR_2018!#REF!</f>
        <v>#REF!</v>
      </c>
      <c r="V140" s="71" t="e">
        <f>+MIR_2018!#REF!</f>
        <v>#REF!</v>
      </c>
      <c r="W140" s="69" t="e">
        <f>+MIR_2018!#REF!</f>
        <v>#REF!</v>
      </c>
      <c r="X140" s="67" t="e">
        <f>+MIR_2018!#REF!</f>
        <v>#REF!</v>
      </c>
      <c r="Y140" s="70" t="e">
        <f>+MIR_2018!#REF!</f>
        <v>#REF!</v>
      </c>
      <c r="Z140" s="69" t="e">
        <f>+MIR_2018!#REF!</f>
        <v>#REF!</v>
      </c>
      <c r="AA140" s="69" t="e">
        <f>+MIR_2018!#REF!</f>
        <v>#REF!</v>
      </c>
      <c r="AB140" s="69" t="e">
        <f ca="1">+IF(AD140="No aplica","-",IF(MIR_2018!#REF!="Sin avance","Sin avance",IF(MIR_2018!#REF!&lt;&gt;"Sin avance",_xlfn.FORMULATEXT(MIR_2018!#REF!),"0")))</f>
        <v>#REF!</v>
      </c>
      <c r="AC140" s="69" t="e">
        <f>+MIR_2018!#REF!</f>
        <v>#REF!</v>
      </c>
      <c r="AD140" s="69" t="e">
        <f>+MIR_2018!#REF!</f>
        <v>#REF!</v>
      </c>
      <c r="AE140" s="69" t="e">
        <f>+MIR_2018!#REF!</f>
        <v>#REF!</v>
      </c>
      <c r="AF140" s="70" t="e">
        <f>+MIR_2018!#REF!</f>
        <v>#REF!</v>
      </c>
      <c r="AG140" s="69" t="e">
        <f>+MIR_2018!#REF!</f>
        <v>#REF!</v>
      </c>
      <c r="AH140" s="69" t="e">
        <f ca="1">+IF(AJ140="No aplica","-",IF(MIR_2018!#REF!="Sin avance","Sin avance",IF(MIR_2018!#REF!&lt;&gt;"Sin avance",_xlfn.FORMULATEXT(MIR_2018!#REF!),"0")))</f>
        <v>#REF!</v>
      </c>
      <c r="AI140" s="69" t="e">
        <f>+MIR_2018!#REF!</f>
        <v>#REF!</v>
      </c>
      <c r="AJ140" s="69" t="e">
        <f>+MIR_2018!#REF!</f>
        <v>#REF!</v>
      </c>
      <c r="AK140" s="69" t="e">
        <f>+MIR_2018!#REF!</f>
        <v>#REF!</v>
      </c>
      <c r="AL140" s="70" t="e">
        <f>+MIR_2018!#REF!</f>
        <v>#REF!</v>
      </c>
      <c r="AM140" s="69" t="e">
        <f>+MIR_2018!#REF!</f>
        <v>#REF!</v>
      </c>
      <c r="AN140" s="69" t="e">
        <f ca="1">+IF(AP140="No aplica","0",IF(MIR_2018!#REF!="Sin avance","Sin avance",IF(MIR_2018!#REF!&lt;&gt;"Sin avance",_xlfn.FORMULATEXT(MIR_2018!#REF!),"0")))</f>
        <v>#REF!</v>
      </c>
      <c r="AO140" s="69" t="e">
        <f>+MIR_2018!#REF!</f>
        <v>#REF!</v>
      </c>
      <c r="AP140" s="69" t="e">
        <f>+MIR_2018!#REF!</f>
        <v>#REF!</v>
      </c>
      <c r="AQ140" s="69" t="e">
        <f>+MIR_2018!#REF!</f>
        <v>#REF!</v>
      </c>
      <c r="AR140" s="70" t="e">
        <f>+MIR_2018!#REF!</f>
        <v>#REF!</v>
      </c>
      <c r="AS140" s="69" t="e">
        <f>+MIR_2018!#REF!</f>
        <v>#REF!</v>
      </c>
      <c r="AT140" s="69" t="e">
        <f ca="1">+IF(AV140="No aplica","0",IF(MIR_2018!#REF!="Sin avance","Sin avance",IF(MIR_2018!#REF!&lt;&gt;"Sin avance",_xlfn.FORMULATEXT(MIR_2018!#REF!),"0")))</f>
        <v>#REF!</v>
      </c>
      <c r="AU140" s="69" t="e">
        <f>+MIR_2018!#REF!</f>
        <v>#REF!</v>
      </c>
      <c r="AV140" s="69" t="e">
        <f>+MIR_2018!#REF!</f>
        <v>#REF!</v>
      </c>
      <c r="AW140" s="69" t="e">
        <f>+MIR_2018!#REF!</f>
        <v>#REF!</v>
      </c>
      <c r="AX140" s="70" t="e">
        <f>+MIR_2018!#REF!</f>
        <v>#REF!</v>
      </c>
      <c r="AY140" s="69" t="e">
        <f>+MIR_2018!#REF!</f>
        <v>#REF!</v>
      </c>
      <c r="AZ140" s="72" t="e">
        <f ca="1">+IF(BB140="No aplica","-",IF(MIR_2018!#REF!="Sin avance","Sin avance",IF(MIR_2018!#REF!&lt;&gt;"Sin avance",_xlfn.FORMULATEXT(MIR_2018!#REF!),"-")))</f>
        <v>#REF!</v>
      </c>
      <c r="BA140" s="69" t="e">
        <f>+MIR_2018!#REF!</f>
        <v>#REF!</v>
      </c>
      <c r="BB140" s="69" t="e">
        <f>+MIR_2018!#REF!</f>
        <v>#REF!</v>
      </c>
      <c r="BC140" s="69" t="e">
        <f>+MIR_2018!#REF!</f>
        <v>#REF!</v>
      </c>
      <c r="BD140" s="70" t="e">
        <f>+MIR_2018!#REF!</f>
        <v>#REF!</v>
      </c>
    </row>
    <row r="141" spans="1:56" s="69" customFormat="1" x14ac:dyDescent="0.25">
      <c r="A141" s="67">
        <f>+VLOOKUP($D141,Catálogos!$A$14:$E$40,5,0)</f>
        <v>2</v>
      </c>
      <c r="B141" s="68" t="str">
        <f>+VLOOKUP($D141,Catálogos!$A$14:$E$40,3,0)</f>
        <v>Promover el pleno ejercicio de los derechos de acceso a la información pública y de protección de datos personales, así como la transparencia y apertura de las instituciones públicas.</v>
      </c>
      <c r="C141" s="68" t="str">
        <f>+VLOOKUP(D141,Catálogos!$A$14:$F$40,6,0)</f>
        <v>Presidencia</v>
      </c>
      <c r="D141" s="69" t="str">
        <f>+MID(MIR_2018!$D$6,1,3)</f>
        <v>170</v>
      </c>
      <c r="E141" s="68" t="str">
        <f>+MID(MIR_2018!$D$6,7,150)</f>
        <v>Dirección General de Comunicación Social y Difusión</v>
      </c>
      <c r="F141" s="69" t="e">
        <f>+MIR_2018!#REF!</f>
        <v>#REF!</v>
      </c>
      <c r="G141" s="69" t="e">
        <f>MIR_2018!#REF!</f>
        <v>#REF!</v>
      </c>
      <c r="H141" s="70" t="e">
        <f>+MIR_2018!#REF!</f>
        <v>#REF!</v>
      </c>
      <c r="I141" s="70" t="e">
        <f>+MIR_2018!#REF!</f>
        <v>#REF!</v>
      </c>
      <c r="J141" s="70" t="e">
        <f>+MIR_2018!#REF!</f>
        <v>#REF!</v>
      </c>
      <c r="K141" s="70" t="e">
        <f>+MIR_2018!#REF!</f>
        <v>#REF!</v>
      </c>
      <c r="L141" s="70" t="e">
        <f>+MIR_2018!#REF!</f>
        <v>#REF!</v>
      </c>
      <c r="M141" s="70" t="e">
        <f>+MIR_2018!#REF!</f>
        <v>#REF!</v>
      </c>
      <c r="N141" s="70" t="e">
        <f>+MIR_2018!#REF!</f>
        <v>#REF!</v>
      </c>
      <c r="O141" s="70" t="e">
        <f>+MIR_2018!#REF!</f>
        <v>#REF!</v>
      </c>
      <c r="P141" s="70" t="e">
        <f>+MIR_2018!#REF!</f>
        <v>#REF!</v>
      </c>
      <c r="Q141" s="70" t="e">
        <f>+MIR_2018!#REF!</f>
        <v>#REF!</v>
      </c>
      <c r="R141" s="70" t="e">
        <f>+MIR_2018!#REF!</f>
        <v>#REF!</v>
      </c>
      <c r="S141" s="70" t="e">
        <f>+MIR_2018!#REF!</f>
        <v>#REF!</v>
      </c>
      <c r="T141" s="70" t="e">
        <f>+MIR_2018!#REF!</f>
        <v>#REF!</v>
      </c>
      <c r="U141" s="71" t="e">
        <f>+MIR_2018!#REF!</f>
        <v>#REF!</v>
      </c>
      <c r="V141" s="71" t="e">
        <f>+MIR_2018!#REF!</f>
        <v>#REF!</v>
      </c>
      <c r="W141" s="69" t="e">
        <f>+MIR_2018!#REF!</f>
        <v>#REF!</v>
      </c>
      <c r="X141" s="67" t="e">
        <f>+MIR_2018!#REF!</f>
        <v>#REF!</v>
      </c>
      <c r="Y141" s="70" t="e">
        <f>+MIR_2018!#REF!</f>
        <v>#REF!</v>
      </c>
      <c r="Z141" s="69" t="e">
        <f>+MIR_2018!#REF!</f>
        <v>#REF!</v>
      </c>
      <c r="AA141" s="69" t="e">
        <f>+MIR_2018!#REF!</f>
        <v>#REF!</v>
      </c>
      <c r="AB141" s="69" t="e">
        <f ca="1">+IF(AD141="No aplica","-",IF(MIR_2018!#REF!="Sin avance","Sin avance",IF(MIR_2018!#REF!&lt;&gt;"Sin avance",_xlfn.FORMULATEXT(MIR_2018!#REF!),"0")))</f>
        <v>#REF!</v>
      </c>
      <c r="AC141" s="69" t="e">
        <f>+MIR_2018!#REF!</f>
        <v>#REF!</v>
      </c>
      <c r="AD141" s="69" t="e">
        <f>+MIR_2018!#REF!</f>
        <v>#REF!</v>
      </c>
      <c r="AE141" s="69" t="e">
        <f>+MIR_2018!#REF!</f>
        <v>#REF!</v>
      </c>
      <c r="AF141" s="70" t="e">
        <f>+MIR_2018!#REF!</f>
        <v>#REF!</v>
      </c>
      <c r="AG141" s="69" t="e">
        <f>+MIR_2018!#REF!</f>
        <v>#REF!</v>
      </c>
      <c r="AH141" s="69" t="e">
        <f ca="1">+IF(AJ141="No aplica","-",IF(MIR_2018!#REF!="Sin avance","Sin avance",IF(MIR_2018!#REF!&lt;&gt;"Sin avance",_xlfn.FORMULATEXT(MIR_2018!#REF!),"0")))</f>
        <v>#REF!</v>
      </c>
      <c r="AI141" s="69" t="e">
        <f>+MIR_2018!#REF!</f>
        <v>#REF!</v>
      </c>
      <c r="AJ141" s="69" t="e">
        <f>+MIR_2018!#REF!</f>
        <v>#REF!</v>
      </c>
      <c r="AK141" s="69" t="e">
        <f>+MIR_2018!#REF!</f>
        <v>#REF!</v>
      </c>
      <c r="AL141" s="70" t="e">
        <f>+MIR_2018!#REF!</f>
        <v>#REF!</v>
      </c>
      <c r="AM141" s="69" t="e">
        <f>+MIR_2018!#REF!</f>
        <v>#REF!</v>
      </c>
      <c r="AN141" s="69" t="e">
        <f ca="1">+IF(AP141="No aplica","0",IF(MIR_2018!#REF!="Sin avance","Sin avance",IF(MIR_2018!#REF!&lt;&gt;"Sin avance",_xlfn.FORMULATEXT(MIR_2018!#REF!),"0")))</f>
        <v>#REF!</v>
      </c>
      <c r="AO141" s="69" t="e">
        <f>+MIR_2018!#REF!</f>
        <v>#REF!</v>
      </c>
      <c r="AP141" s="69" t="e">
        <f>+MIR_2018!#REF!</f>
        <v>#REF!</v>
      </c>
      <c r="AQ141" s="69" t="e">
        <f>+MIR_2018!#REF!</f>
        <v>#REF!</v>
      </c>
      <c r="AR141" s="70" t="e">
        <f>+MIR_2018!#REF!</f>
        <v>#REF!</v>
      </c>
      <c r="AS141" s="69" t="e">
        <f>+MIR_2018!#REF!</f>
        <v>#REF!</v>
      </c>
      <c r="AT141" s="69" t="e">
        <f ca="1">+IF(AV141="No aplica","0",IF(MIR_2018!#REF!="Sin avance","Sin avance",IF(MIR_2018!#REF!&lt;&gt;"Sin avance",_xlfn.FORMULATEXT(MIR_2018!#REF!),"0")))</f>
        <v>#REF!</v>
      </c>
      <c r="AU141" s="69" t="e">
        <f>+MIR_2018!#REF!</f>
        <v>#REF!</v>
      </c>
      <c r="AV141" s="69" t="e">
        <f>+MIR_2018!#REF!</f>
        <v>#REF!</v>
      </c>
      <c r="AW141" s="69" t="e">
        <f>+MIR_2018!#REF!</f>
        <v>#REF!</v>
      </c>
      <c r="AX141" s="70" t="e">
        <f>+MIR_2018!#REF!</f>
        <v>#REF!</v>
      </c>
      <c r="AY141" s="69" t="e">
        <f>+MIR_2018!#REF!</f>
        <v>#REF!</v>
      </c>
      <c r="AZ141" s="72" t="e">
        <f ca="1">+IF(BB141="No aplica","-",IF(MIR_2018!#REF!="Sin avance","Sin avance",IF(MIR_2018!#REF!&lt;&gt;"Sin avance",_xlfn.FORMULATEXT(MIR_2018!#REF!),"-")))</f>
        <v>#REF!</v>
      </c>
      <c r="BA141" s="69" t="e">
        <f>+MIR_2018!#REF!</f>
        <v>#REF!</v>
      </c>
      <c r="BB141" s="69" t="e">
        <f>+MIR_2018!#REF!</f>
        <v>#REF!</v>
      </c>
      <c r="BC141" s="69" t="e">
        <f>+MIR_2018!#REF!</f>
        <v>#REF!</v>
      </c>
      <c r="BD141" s="70" t="e">
        <f>+MIR_2018!#REF!</f>
        <v>#REF!</v>
      </c>
    </row>
    <row r="142" spans="1:56" s="69" customFormat="1" x14ac:dyDescent="0.25">
      <c r="A142" s="67">
        <f>+VLOOKUP($D142,Catálogos!$A$14:$E$40,5,0)</f>
        <v>2</v>
      </c>
      <c r="B142" s="68" t="str">
        <f>+VLOOKUP($D142,Catálogos!$A$14:$E$40,3,0)</f>
        <v>Promover el pleno ejercicio de los derechos de acceso a la información pública y de protección de datos personales, así como la transparencia y apertura de las instituciones públicas.</v>
      </c>
      <c r="C142" s="68" t="str">
        <f>+VLOOKUP(D142,Catálogos!$A$14:$F$40,6,0)</f>
        <v>Presidencia</v>
      </c>
      <c r="D142" s="69" t="str">
        <f>+MID(MIR_2018!$D$6,1,3)</f>
        <v>170</v>
      </c>
      <c r="E142" s="68" t="str">
        <f>+MID(MIR_2018!$D$6,7,150)</f>
        <v>Dirección General de Comunicación Social y Difusión</v>
      </c>
      <c r="F142" s="69" t="e">
        <f>+MIR_2018!#REF!</f>
        <v>#REF!</v>
      </c>
      <c r="G142" s="69" t="e">
        <f>MIR_2018!#REF!</f>
        <v>#REF!</v>
      </c>
      <c r="H142" s="70" t="e">
        <f>+MIR_2018!#REF!</f>
        <v>#REF!</v>
      </c>
      <c r="I142" s="70" t="e">
        <f>+MIR_2018!#REF!</f>
        <v>#REF!</v>
      </c>
      <c r="J142" s="70" t="e">
        <f>+MIR_2018!#REF!</f>
        <v>#REF!</v>
      </c>
      <c r="K142" s="70" t="e">
        <f>+MIR_2018!#REF!</f>
        <v>#REF!</v>
      </c>
      <c r="L142" s="70" t="e">
        <f>+MIR_2018!#REF!</f>
        <v>#REF!</v>
      </c>
      <c r="M142" s="70" t="e">
        <f>+MIR_2018!#REF!</f>
        <v>#REF!</v>
      </c>
      <c r="N142" s="70" t="e">
        <f>+MIR_2018!#REF!</f>
        <v>#REF!</v>
      </c>
      <c r="O142" s="70" t="e">
        <f>+MIR_2018!#REF!</f>
        <v>#REF!</v>
      </c>
      <c r="P142" s="70" t="e">
        <f>+MIR_2018!#REF!</f>
        <v>#REF!</v>
      </c>
      <c r="Q142" s="70" t="e">
        <f>+MIR_2018!#REF!</f>
        <v>#REF!</v>
      </c>
      <c r="R142" s="70" t="e">
        <f>+MIR_2018!#REF!</f>
        <v>#REF!</v>
      </c>
      <c r="S142" s="70" t="e">
        <f>+MIR_2018!#REF!</f>
        <v>#REF!</v>
      </c>
      <c r="T142" s="70" t="e">
        <f>+MIR_2018!#REF!</f>
        <v>#REF!</v>
      </c>
      <c r="U142" s="71" t="e">
        <f>+MIR_2018!#REF!</f>
        <v>#REF!</v>
      </c>
      <c r="V142" s="71" t="e">
        <f>+MIR_2018!#REF!</f>
        <v>#REF!</v>
      </c>
      <c r="W142" s="69" t="e">
        <f>+MIR_2018!#REF!</f>
        <v>#REF!</v>
      </c>
      <c r="X142" s="67" t="e">
        <f>+MIR_2018!#REF!</f>
        <v>#REF!</v>
      </c>
      <c r="Y142" s="70" t="e">
        <f>+MIR_2018!#REF!</f>
        <v>#REF!</v>
      </c>
      <c r="Z142" s="69" t="e">
        <f>+MIR_2018!#REF!</f>
        <v>#REF!</v>
      </c>
      <c r="AA142" s="69" t="e">
        <f>+MIR_2018!#REF!</f>
        <v>#REF!</v>
      </c>
      <c r="AB142" s="69" t="e">
        <f ca="1">+IF(AD142="No aplica","-",IF(MIR_2018!#REF!="Sin avance","Sin avance",IF(MIR_2018!#REF!&lt;&gt;"Sin avance",_xlfn.FORMULATEXT(MIR_2018!#REF!),"0")))</f>
        <v>#REF!</v>
      </c>
      <c r="AC142" s="69" t="e">
        <f>+MIR_2018!#REF!</f>
        <v>#REF!</v>
      </c>
      <c r="AD142" s="69" t="e">
        <f>+MIR_2018!#REF!</f>
        <v>#REF!</v>
      </c>
      <c r="AE142" s="69" t="e">
        <f>+MIR_2018!#REF!</f>
        <v>#REF!</v>
      </c>
      <c r="AF142" s="70" t="e">
        <f>+MIR_2018!#REF!</f>
        <v>#REF!</v>
      </c>
      <c r="AG142" s="69" t="e">
        <f>+MIR_2018!#REF!</f>
        <v>#REF!</v>
      </c>
      <c r="AH142" s="69" t="e">
        <f ca="1">+IF(AJ142="No aplica","-",IF(MIR_2018!#REF!="Sin avance","Sin avance",IF(MIR_2018!#REF!&lt;&gt;"Sin avance",_xlfn.FORMULATEXT(MIR_2018!#REF!),"0")))</f>
        <v>#REF!</v>
      </c>
      <c r="AI142" s="69" t="e">
        <f>+MIR_2018!#REF!</f>
        <v>#REF!</v>
      </c>
      <c r="AJ142" s="69" t="e">
        <f>+MIR_2018!#REF!</f>
        <v>#REF!</v>
      </c>
      <c r="AK142" s="69" t="e">
        <f>+MIR_2018!#REF!</f>
        <v>#REF!</v>
      </c>
      <c r="AL142" s="70" t="e">
        <f>+MIR_2018!#REF!</f>
        <v>#REF!</v>
      </c>
      <c r="AM142" s="69" t="e">
        <f>+MIR_2018!#REF!</f>
        <v>#REF!</v>
      </c>
      <c r="AN142" s="69" t="e">
        <f ca="1">+IF(AP142="No aplica","0",IF(MIR_2018!#REF!="Sin avance","Sin avance",IF(MIR_2018!#REF!&lt;&gt;"Sin avance",_xlfn.FORMULATEXT(MIR_2018!#REF!),"0")))</f>
        <v>#REF!</v>
      </c>
      <c r="AO142" s="69" t="e">
        <f>+MIR_2018!#REF!</f>
        <v>#REF!</v>
      </c>
      <c r="AP142" s="69" t="e">
        <f>+MIR_2018!#REF!</f>
        <v>#REF!</v>
      </c>
      <c r="AQ142" s="69" t="e">
        <f>+MIR_2018!#REF!</f>
        <v>#REF!</v>
      </c>
      <c r="AR142" s="70" t="e">
        <f>+MIR_2018!#REF!</f>
        <v>#REF!</v>
      </c>
      <c r="AS142" s="69" t="e">
        <f>+MIR_2018!#REF!</f>
        <v>#REF!</v>
      </c>
      <c r="AT142" s="69" t="e">
        <f ca="1">+IF(AV142="No aplica","0",IF(MIR_2018!#REF!="Sin avance","Sin avance",IF(MIR_2018!#REF!&lt;&gt;"Sin avance",_xlfn.FORMULATEXT(MIR_2018!#REF!),"0")))</f>
        <v>#REF!</v>
      </c>
      <c r="AU142" s="69" t="e">
        <f>+MIR_2018!#REF!</f>
        <v>#REF!</v>
      </c>
      <c r="AV142" s="69" t="e">
        <f>+MIR_2018!#REF!</f>
        <v>#REF!</v>
      </c>
      <c r="AW142" s="69" t="e">
        <f>+MIR_2018!#REF!</f>
        <v>#REF!</v>
      </c>
      <c r="AX142" s="70" t="e">
        <f>+MIR_2018!#REF!</f>
        <v>#REF!</v>
      </c>
      <c r="AY142" s="69" t="e">
        <f>+MIR_2018!#REF!</f>
        <v>#REF!</v>
      </c>
      <c r="AZ142" s="72" t="e">
        <f ca="1">+IF(BB142="No aplica","-",IF(MIR_2018!#REF!="Sin avance","Sin avance",IF(MIR_2018!#REF!&lt;&gt;"Sin avance",_xlfn.FORMULATEXT(MIR_2018!#REF!),"-")))</f>
        <v>#REF!</v>
      </c>
      <c r="BA142" s="69" t="e">
        <f>+MIR_2018!#REF!</f>
        <v>#REF!</v>
      </c>
      <c r="BB142" s="69" t="e">
        <f>+MIR_2018!#REF!</f>
        <v>#REF!</v>
      </c>
      <c r="BC142" s="69" t="e">
        <f>+MIR_2018!#REF!</f>
        <v>#REF!</v>
      </c>
      <c r="BD142" s="70" t="e">
        <f>+MIR_2018!#REF!</f>
        <v>#REF!</v>
      </c>
    </row>
    <row r="143" spans="1:56" s="69" customFormat="1" x14ac:dyDescent="0.25">
      <c r="A143" s="67">
        <f>+VLOOKUP($D143,Catálogos!$A$14:$E$40,5,0)</f>
        <v>2</v>
      </c>
      <c r="B143" s="68" t="str">
        <f>+VLOOKUP($D143,Catálogos!$A$14:$E$40,3,0)</f>
        <v>Promover el pleno ejercicio de los derechos de acceso a la información pública y de protección de datos personales, así como la transparencia y apertura de las instituciones públicas.</v>
      </c>
      <c r="C143" s="68" t="str">
        <f>+VLOOKUP(D143,Catálogos!$A$14:$F$40,6,0)</f>
        <v>Presidencia</v>
      </c>
      <c r="D143" s="69" t="str">
        <f>+MID(MIR_2018!$D$6,1,3)</f>
        <v>170</v>
      </c>
      <c r="E143" s="68" t="str">
        <f>+MID(MIR_2018!$D$6,7,150)</f>
        <v>Dirección General de Comunicación Social y Difusión</v>
      </c>
      <c r="F143" s="69" t="e">
        <f>+MIR_2018!#REF!</f>
        <v>#REF!</v>
      </c>
      <c r="G143" s="69" t="e">
        <f>MIR_2018!#REF!</f>
        <v>#REF!</v>
      </c>
      <c r="H143" s="70" t="e">
        <f>+MIR_2018!#REF!</f>
        <v>#REF!</v>
      </c>
      <c r="I143" s="70" t="e">
        <f>+MIR_2018!#REF!</f>
        <v>#REF!</v>
      </c>
      <c r="J143" s="70" t="e">
        <f>+MIR_2018!#REF!</f>
        <v>#REF!</v>
      </c>
      <c r="K143" s="70" t="e">
        <f>+MIR_2018!#REF!</f>
        <v>#REF!</v>
      </c>
      <c r="L143" s="70" t="e">
        <f>+MIR_2018!#REF!</f>
        <v>#REF!</v>
      </c>
      <c r="M143" s="70" t="e">
        <f>+MIR_2018!#REF!</f>
        <v>#REF!</v>
      </c>
      <c r="N143" s="70" t="e">
        <f>+MIR_2018!#REF!</f>
        <v>#REF!</v>
      </c>
      <c r="O143" s="70" t="e">
        <f>+MIR_2018!#REF!</f>
        <v>#REF!</v>
      </c>
      <c r="P143" s="70" t="e">
        <f>+MIR_2018!#REF!</f>
        <v>#REF!</v>
      </c>
      <c r="Q143" s="70" t="e">
        <f>+MIR_2018!#REF!</f>
        <v>#REF!</v>
      </c>
      <c r="R143" s="70" t="e">
        <f>+MIR_2018!#REF!</f>
        <v>#REF!</v>
      </c>
      <c r="S143" s="70" t="e">
        <f>+MIR_2018!#REF!</f>
        <v>#REF!</v>
      </c>
      <c r="T143" s="70" t="e">
        <f>+MIR_2018!#REF!</f>
        <v>#REF!</v>
      </c>
      <c r="U143" s="71" t="e">
        <f>+MIR_2018!#REF!</f>
        <v>#REF!</v>
      </c>
      <c r="V143" s="71" t="e">
        <f>+MIR_2018!#REF!</f>
        <v>#REF!</v>
      </c>
      <c r="W143" s="69" t="e">
        <f>+MIR_2018!#REF!</f>
        <v>#REF!</v>
      </c>
      <c r="X143" s="67" t="e">
        <f>+MIR_2018!#REF!</f>
        <v>#REF!</v>
      </c>
      <c r="Y143" s="70" t="e">
        <f>+MIR_2018!#REF!</f>
        <v>#REF!</v>
      </c>
      <c r="Z143" s="69" t="e">
        <f>+MIR_2018!#REF!</f>
        <v>#REF!</v>
      </c>
      <c r="AA143" s="69" t="e">
        <f>+MIR_2018!#REF!</f>
        <v>#REF!</v>
      </c>
      <c r="AB143" s="69" t="e">
        <f ca="1">+IF(AD143="No aplica","-",IF(MIR_2018!#REF!="Sin avance","Sin avance",IF(MIR_2018!#REF!&lt;&gt;"Sin avance",_xlfn.FORMULATEXT(MIR_2018!#REF!),"0")))</f>
        <v>#REF!</v>
      </c>
      <c r="AC143" s="69" t="e">
        <f>+MIR_2018!#REF!</f>
        <v>#REF!</v>
      </c>
      <c r="AD143" s="69" t="e">
        <f>+MIR_2018!#REF!</f>
        <v>#REF!</v>
      </c>
      <c r="AE143" s="69" t="e">
        <f>+MIR_2018!#REF!</f>
        <v>#REF!</v>
      </c>
      <c r="AF143" s="70" t="e">
        <f>+MIR_2018!#REF!</f>
        <v>#REF!</v>
      </c>
      <c r="AG143" s="69" t="e">
        <f>+MIR_2018!#REF!</f>
        <v>#REF!</v>
      </c>
      <c r="AH143" s="69" t="e">
        <f ca="1">+IF(AJ143="No aplica","-",IF(MIR_2018!#REF!="Sin avance","Sin avance",IF(MIR_2018!#REF!&lt;&gt;"Sin avance",_xlfn.FORMULATEXT(MIR_2018!#REF!),"0")))</f>
        <v>#REF!</v>
      </c>
      <c r="AI143" s="69" t="e">
        <f>+MIR_2018!#REF!</f>
        <v>#REF!</v>
      </c>
      <c r="AJ143" s="69" t="e">
        <f>+MIR_2018!#REF!</f>
        <v>#REF!</v>
      </c>
      <c r="AK143" s="69" t="e">
        <f>+MIR_2018!#REF!</f>
        <v>#REF!</v>
      </c>
      <c r="AL143" s="70" t="e">
        <f>+MIR_2018!#REF!</f>
        <v>#REF!</v>
      </c>
      <c r="AM143" s="69" t="e">
        <f>+MIR_2018!#REF!</f>
        <v>#REF!</v>
      </c>
      <c r="AN143" s="69" t="e">
        <f ca="1">+IF(AP143="No aplica","0",IF(MIR_2018!#REF!="Sin avance","Sin avance",IF(MIR_2018!#REF!&lt;&gt;"Sin avance",_xlfn.FORMULATEXT(MIR_2018!#REF!),"0")))</f>
        <v>#REF!</v>
      </c>
      <c r="AO143" s="69" t="e">
        <f>+MIR_2018!#REF!</f>
        <v>#REF!</v>
      </c>
      <c r="AP143" s="69" t="e">
        <f>+MIR_2018!#REF!</f>
        <v>#REF!</v>
      </c>
      <c r="AQ143" s="69" t="e">
        <f>+MIR_2018!#REF!</f>
        <v>#REF!</v>
      </c>
      <c r="AR143" s="70" t="e">
        <f>+MIR_2018!#REF!</f>
        <v>#REF!</v>
      </c>
      <c r="AS143" s="69" t="e">
        <f>+MIR_2018!#REF!</f>
        <v>#REF!</v>
      </c>
      <c r="AT143" s="69" t="e">
        <f ca="1">+IF(AV143="No aplica","0",IF(MIR_2018!#REF!="Sin avance","Sin avance",IF(MIR_2018!#REF!&lt;&gt;"Sin avance",_xlfn.FORMULATEXT(MIR_2018!#REF!),"0")))</f>
        <v>#REF!</v>
      </c>
      <c r="AU143" s="69" t="e">
        <f>+MIR_2018!#REF!</f>
        <v>#REF!</v>
      </c>
      <c r="AV143" s="69" t="e">
        <f>+MIR_2018!#REF!</f>
        <v>#REF!</v>
      </c>
      <c r="AW143" s="69" t="e">
        <f>+MIR_2018!#REF!</f>
        <v>#REF!</v>
      </c>
      <c r="AX143" s="70" t="e">
        <f>+MIR_2018!#REF!</f>
        <v>#REF!</v>
      </c>
      <c r="AY143" s="69" t="e">
        <f>+MIR_2018!#REF!</f>
        <v>#REF!</v>
      </c>
      <c r="AZ143" s="72" t="e">
        <f ca="1">+IF(BB143="No aplica","-",IF(MIR_2018!#REF!="Sin avance","Sin avance",IF(MIR_2018!#REF!&lt;&gt;"Sin avance",_xlfn.FORMULATEXT(MIR_2018!#REF!),"-")))</f>
        <v>#REF!</v>
      </c>
      <c r="BA143" s="69" t="e">
        <f>+MIR_2018!#REF!</f>
        <v>#REF!</v>
      </c>
      <c r="BB143" s="69" t="e">
        <f>+MIR_2018!#REF!</f>
        <v>#REF!</v>
      </c>
      <c r="BC143" s="69" t="e">
        <f>+MIR_2018!#REF!</f>
        <v>#REF!</v>
      </c>
      <c r="BD143" s="70" t="e">
        <f>+MIR_2018!#REF!</f>
        <v>#REF!</v>
      </c>
    </row>
    <row r="144" spans="1:56" s="69" customFormat="1" x14ac:dyDescent="0.25">
      <c r="A144" s="67">
        <f>+VLOOKUP($D144,Catálogos!$A$14:$E$40,5,0)</f>
        <v>2</v>
      </c>
      <c r="B144" s="68" t="str">
        <f>+VLOOKUP($D144,Catálogos!$A$14:$E$40,3,0)</f>
        <v>Promover el pleno ejercicio de los derechos de acceso a la información pública y de protección de datos personales, así como la transparencia y apertura de las instituciones públicas.</v>
      </c>
      <c r="C144" s="68" t="str">
        <f>+VLOOKUP(D144,Catálogos!$A$14:$F$40,6,0)</f>
        <v>Presidencia</v>
      </c>
      <c r="D144" s="69" t="str">
        <f>+MID(MIR_2018!$D$6,1,3)</f>
        <v>170</v>
      </c>
      <c r="E144" s="68" t="str">
        <f>+MID(MIR_2018!$D$6,7,150)</f>
        <v>Dirección General de Comunicación Social y Difusión</v>
      </c>
      <c r="F144" s="69" t="e">
        <f>+MIR_2018!#REF!</f>
        <v>#REF!</v>
      </c>
      <c r="G144" s="69" t="e">
        <f>MIR_2018!#REF!</f>
        <v>#REF!</v>
      </c>
      <c r="H144" s="70" t="e">
        <f>+MIR_2018!#REF!</f>
        <v>#REF!</v>
      </c>
      <c r="I144" s="70" t="e">
        <f>+MIR_2018!#REF!</f>
        <v>#REF!</v>
      </c>
      <c r="J144" s="70" t="e">
        <f>+MIR_2018!#REF!</f>
        <v>#REF!</v>
      </c>
      <c r="K144" s="70" t="e">
        <f>+MIR_2018!#REF!</f>
        <v>#REF!</v>
      </c>
      <c r="L144" s="70" t="e">
        <f>+MIR_2018!#REF!</f>
        <v>#REF!</v>
      </c>
      <c r="M144" s="70" t="e">
        <f>+MIR_2018!#REF!</f>
        <v>#REF!</v>
      </c>
      <c r="N144" s="70" t="e">
        <f>+MIR_2018!#REF!</f>
        <v>#REF!</v>
      </c>
      <c r="O144" s="70" t="e">
        <f>+MIR_2018!#REF!</f>
        <v>#REF!</v>
      </c>
      <c r="P144" s="70" t="e">
        <f>+MIR_2018!#REF!</f>
        <v>#REF!</v>
      </c>
      <c r="Q144" s="70" t="e">
        <f>+MIR_2018!#REF!</f>
        <v>#REF!</v>
      </c>
      <c r="R144" s="70" t="e">
        <f>+MIR_2018!#REF!</f>
        <v>#REF!</v>
      </c>
      <c r="S144" s="70" t="e">
        <f>+MIR_2018!#REF!</f>
        <v>#REF!</v>
      </c>
      <c r="T144" s="70" t="e">
        <f>+MIR_2018!#REF!</f>
        <v>#REF!</v>
      </c>
      <c r="U144" s="71" t="e">
        <f>+MIR_2018!#REF!</f>
        <v>#REF!</v>
      </c>
      <c r="V144" s="71" t="e">
        <f>+MIR_2018!#REF!</f>
        <v>#REF!</v>
      </c>
      <c r="W144" s="69" t="e">
        <f>+MIR_2018!#REF!</f>
        <v>#REF!</v>
      </c>
      <c r="X144" s="67" t="e">
        <f>+MIR_2018!#REF!</f>
        <v>#REF!</v>
      </c>
      <c r="Y144" s="70" t="e">
        <f>+MIR_2018!#REF!</f>
        <v>#REF!</v>
      </c>
      <c r="Z144" s="69" t="e">
        <f>+MIR_2018!#REF!</f>
        <v>#REF!</v>
      </c>
      <c r="AA144" s="69" t="e">
        <f>+MIR_2018!#REF!</f>
        <v>#REF!</v>
      </c>
      <c r="AB144" s="69" t="e">
        <f ca="1">+IF(AD144="No aplica","-",IF(MIR_2018!#REF!="Sin avance","Sin avance",IF(MIR_2018!#REF!&lt;&gt;"Sin avance",_xlfn.FORMULATEXT(MIR_2018!#REF!),"0")))</f>
        <v>#REF!</v>
      </c>
      <c r="AC144" s="69" t="e">
        <f>+MIR_2018!#REF!</f>
        <v>#REF!</v>
      </c>
      <c r="AD144" s="69" t="e">
        <f>+MIR_2018!#REF!</f>
        <v>#REF!</v>
      </c>
      <c r="AE144" s="69" t="e">
        <f>+MIR_2018!#REF!</f>
        <v>#REF!</v>
      </c>
      <c r="AF144" s="70" t="e">
        <f>+MIR_2018!#REF!</f>
        <v>#REF!</v>
      </c>
      <c r="AG144" s="69" t="e">
        <f>+MIR_2018!#REF!</f>
        <v>#REF!</v>
      </c>
      <c r="AH144" s="69" t="e">
        <f ca="1">+IF(AJ144="No aplica","-",IF(MIR_2018!#REF!="Sin avance","Sin avance",IF(MIR_2018!#REF!&lt;&gt;"Sin avance",_xlfn.FORMULATEXT(MIR_2018!#REF!),"0")))</f>
        <v>#REF!</v>
      </c>
      <c r="AI144" s="69" t="e">
        <f>+MIR_2018!#REF!</f>
        <v>#REF!</v>
      </c>
      <c r="AJ144" s="69" t="e">
        <f>+MIR_2018!#REF!</f>
        <v>#REF!</v>
      </c>
      <c r="AK144" s="69" t="e">
        <f>+MIR_2018!#REF!</f>
        <v>#REF!</v>
      </c>
      <c r="AL144" s="70" t="e">
        <f>+MIR_2018!#REF!</f>
        <v>#REF!</v>
      </c>
      <c r="AM144" s="69" t="e">
        <f>+MIR_2018!#REF!</f>
        <v>#REF!</v>
      </c>
      <c r="AN144" s="69" t="e">
        <f ca="1">+IF(AP144="No aplica","0",IF(MIR_2018!#REF!="Sin avance","Sin avance",IF(MIR_2018!#REF!&lt;&gt;"Sin avance",_xlfn.FORMULATEXT(MIR_2018!#REF!),"0")))</f>
        <v>#REF!</v>
      </c>
      <c r="AO144" s="69" t="e">
        <f>+MIR_2018!#REF!</f>
        <v>#REF!</v>
      </c>
      <c r="AP144" s="69" t="e">
        <f>+MIR_2018!#REF!</f>
        <v>#REF!</v>
      </c>
      <c r="AQ144" s="69" t="e">
        <f>+MIR_2018!#REF!</f>
        <v>#REF!</v>
      </c>
      <c r="AR144" s="70" t="e">
        <f>+MIR_2018!#REF!</f>
        <v>#REF!</v>
      </c>
      <c r="AS144" s="69" t="e">
        <f>+MIR_2018!#REF!</f>
        <v>#REF!</v>
      </c>
      <c r="AT144" s="69" t="e">
        <f ca="1">+IF(AV144="No aplica","0",IF(MIR_2018!#REF!="Sin avance","Sin avance",IF(MIR_2018!#REF!&lt;&gt;"Sin avance",_xlfn.FORMULATEXT(MIR_2018!#REF!),"0")))</f>
        <v>#REF!</v>
      </c>
      <c r="AU144" s="69" t="e">
        <f>+MIR_2018!#REF!</f>
        <v>#REF!</v>
      </c>
      <c r="AV144" s="69" t="e">
        <f>+MIR_2018!#REF!</f>
        <v>#REF!</v>
      </c>
      <c r="AW144" s="69" t="e">
        <f>+MIR_2018!#REF!</f>
        <v>#REF!</v>
      </c>
      <c r="AX144" s="70" t="e">
        <f>+MIR_2018!#REF!</f>
        <v>#REF!</v>
      </c>
      <c r="AY144" s="69" t="e">
        <f>+MIR_2018!#REF!</f>
        <v>#REF!</v>
      </c>
      <c r="AZ144" s="72" t="e">
        <f ca="1">+IF(BB144="No aplica","-",IF(MIR_2018!#REF!="Sin avance","Sin avance",IF(MIR_2018!#REF!&lt;&gt;"Sin avance",_xlfn.FORMULATEXT(MIR_2018!#REF!),"-")))</f>
        <v>#REF!</v>
      </c>
      <c r="BA144" s="69" t="e">
        <f>+MIR_2018!#REF!</f>
        <v>#REF!</v>
      </c>
      <c r="BB144" s="69" t="e">
        <f>+MIR_2018!#REF!</f>
        <v>#REF!</v>
      </c>
      <c r="BC144" s="69" t="e">
        <f>+MIR_2018!#REF!</f>
        <v>#REF!</v>
      </c>
      <c r="BD144" s="70" t="e">
        <f>+MIR_2018!#REF!</f>
        <v>#REF!</v>
      </c>
    </row>
    <row r="145" spans="1:56" s="69" customFormat="1" x14ac:dyDescent="0.25">
      <c r="A145" s="67">
        <f>+VLOOKUP($D145,Catálogos!$A$14:$E$40,5,0)</f>
        <v>2</v>
      </c>
      <c r="B145" s="68" t="str">
        <f>+VLOOKUP($D145,Catálogos!$A$14:$E$40,3,0)</f>
        <v>Promover el pleno ejercicio de los derechos de acceso a la información pública y de protección de datos personales, así como la transparencia y apertura de las instituciones públicas.</v>
      </c>
      <c r="C145" s="68" t="str">
        <f>+VLOOKUP(D145,Catálogos!$A$14:$F$40,6,0)</f>
        <v>Presidencia</v>
      </c>
      <c r="D145" s="69" t="str">
        <f>+MID(MIR_2018!$D$6,1,3)</f>
        <v>170</v>
      </c>
      <c r="E145" s="68" t="str">
        <f>+MID(MIR_2018!$D$6,7,150)</f>
        <v>Dirección General de Comunicación Social y Difusión</v>
      </c>
      <c r="F145" s="69" t="e">
        <f>+MIR_2018!#REF!</f>
        <v>#REF!</v>
      </c>
      <c r="G145" s="69" t="e">
        <f>MIR_2018!#REF!</f>
        <v>#REF!</v>
      </c>
      <c r="H145" s="70" t="e">
        <f>+MIR_2018!#REF!</f>
        <v>#REF!</v>
      </c>
      <c r="I145" s="70" t="e">
        <f>+MIR_2018!#REF!</f>
        <v>#REF!</v>
      </c>
      <c r="J145" s="70" t="e">
        <f>+MIR_2018!#REF!</f>
        <v>#REF!</v>
      </c>
      <c r="K145" s="70" t="e">
        <f>+MIR_2018!#REF!</f>
        <v>#REF!</v>
      </c>
      <c r="L145" s="70" t="e">
        <f>+MIR_2018!#REF!</f>
        <v>#REF!</v>
      </c>
      <c r="M145" s="70" t="e">
        <f>+MIR_2018!#REF!</f>
        <v>#REF!</v>
      </c>
      <c r="N145" s="70" t="e">
        <f>+MIR_2018!#REF!</f>
        <v>#REF!</v>
      </c>
      <c r="O145" s="70" t="e">
        <f>+MIR_2018!#REF!</f>
        <v>#REF!</v>
      </c>
      <c r="P145" s="70" t="e">
        <f>+MIR_2018!#REF!</f>
        <v>#REF!</v>
      </c>
      <c r="Q145" s="70" t="e">
        <f>+MIR_2018!#REF!</f>
        <v>#REF!</v>
      </c>
      <c r="R145" s="70" t="e">
        <f>+MIR_2018!#REF!</f>
        <v>#REF!</v>
      </c>
      <c r="S145" s="70" t="e">
        <f>+MIR_2018!#REF!</f>
        <v>#REF!</v>
      </c>
      <c r="T145" s="70" t="e">
        <f>+MIR_2018!#REF!</f>
        <v>#REF!</v>
      </c>
      <c r="U145" s="71" t="e">
        <f>+MIR_2018!#REF!</f>
        <v>#REF!</v>
      </c>
      <c r="V145" s="71" t="e">
        <f>+MIR_2018!#REF!</f>
        <v>#REF!</v>
      </c>
      <c r="W145" s="69" t="e">
        <f>+MIR_2018!#REF!</f>
        <v>#REF!</v>
      </c>
      <c r="X145" s="67" t="e">
        <f>+MIR_2018!#REF!</f>
        <v>#REF!</v>
      </c>
      <c r="Y145" s="70" t="e">
        <f>+MIR_2018!#REF!</f>
        <v>#REF!</v>
      </c>
      <c r="Z145" s="69" t="e">
        <f>+MIR_2018!#REF!</f>
        <v>#REF!</v>
      </c>
      <c r="AA145" s="69" t="e">
        <f>+MIR_2018!#REF!</f>
        <v>#REF!</v>
      </c>
      <c r="AB145" s="69" t="e">
        <f ca="1">+IF(AD145="No aplica","-",IF(MIR_2018!#REF!="Sin avance","Sin avance",IF(MIR_2018!#REF!&lt;&gt;"Sin avance",_xlfn.FORMULATEXT(MIR_2018!#REF!),"0")))</f>
        <v>#REF!</v>
      </c>
      <c r="AC145" s="69" t="e">
        <f>+MIR_2018!#REF!</f>
        <v>#REF!</v>
      </c>
      <c r="AD145" s="69" t="e">
        <f>+MIR_2018!#REF!</f>
        <v>#REF!</v>
      </c>
      <c r="AE145" s="69" t="e">
        <f>+MIR_2018!#REF!</f>
        <v>#REF!</v>
      </c>
      <c r="AF145" s="70" t="e">
        <f>+MIR_2018!#REF!</f>
        <v>#REF!</v>
      </c>
      <c r="AG145" s="69" t="e">
        <f>+MIR_2018!#REF!</f>
        <v>#REF!</v>
      </c>
      <c r="AH145" s="69" t="e">
        <f ca="1">+IF(AJ145="No aplica","-",IF(MIR_2018!#REF!="Sin avance","Sin avance",IF(MIR_2018!#REF!&lt;&gt;"Sin avance",_xlfn.FORMULATEXT(MIR_2018!#REF!),"0")))</f>
        <v>#REF!</v>
      </c>
      <c r="AI145" s="69" t="e">
        <f>+MIR_2018!#REF!</f>
        <v>#REF!</v>
      </c>
      <c r="AJ145" s="69" t="e">
        <f>+MIR_2018!#REF!</f>
        <v>#REF!</v>
      </c>
      <c r="AK145" s="69" t="e">
        <f>+MIR_2018!#REF!</f>
        <v>#REF!</v>
      </c>
      <c r="AL145" s="70" t="e">
        <f>+MIR_2018!#REF!</f>
        <v>#REF!</v>
      </c>
      <c r="AM145" s="69" t="e">
        <f>+MIR_2018!#REF!</f>
        <v>#REF!</v>
      </c>
      <c r="AN145" s="69" t="e">
        <f ca="1">+IF(AP145="No aplica","0",IF(MIR_2018!#REF!="Sin avance","Sin avance",IF(MIR_2018!#REF!&lt;&gt;"Sin avance",_xlfn.FORMULATEXT(MIR_2018!#REF!),"0")))</f>
        <v>#REF!</v>
      </c>
      <c r="AO145" s="69" t="e">
        <f>+MIR_2018!#REF!</f>
        <v>#REF!</v>
      </c>
      <c r="AP145" s="69" t="e">
        <f>+MIR_2018!#REF!</f>
        <v>#REF!</v>
      </c>
      <c r="AQ145" s="69" t="e">
        <f>+MIR_2018!#REF!</f>
        <v>#REF!</v>
      </c>
      <c r="AR145" s="70" t="e">
        <f>+MIR_2018!#REF!</f>
        <v>#REF!</v>
      </c>
      <c r="AS145" s="69" t="e">
        <f>+MIR_2018!#REF!</f>
        <v>#REF!</v>
      </c>
      <c r="AT145" s="69" t="e">
        <f ca="1">+IF(AV145="No aplica","0",IF(MIR_2018!#REF!="Sin avance","Sin avance",IF(MIR_2018!#REF!&lt;&gt;"Sin avance",_xlfn.FORMULATEXT(MIR_2018!#REF!),"0")))</f>
        <v>#REF!</v>
      </c>
      <c r="AU145" s="69" t="e">
        <f>+MIR_2018!#REF!</f>
        <v>#REF!</v>
      </c>
      <c r="AV145" s="69" t="e">
        <f>+MIR_2018!#REF!</f>
        <v>#REF!</v>
      </c>
      <c r="AW145" s="69" t="e">
        <f>+MIR_2018!#REF!</f>
        <v>#REF!</v>
      </c>
      <c r="AX145" s="70" t="e">
        <f>+MIR_2018!#REF!</f>
        <v>#REF!</v>
      </c>
      <c r="AY145" s="69" t="e">
        <f>+MIR_2018!#REF!</f>
        <v>#REF!</v>
      </c>
      <c r="AZ145" s="72" t="e">
        <f ca="1">+IF(BB145="No aplica","-",IF(MIR_2018!#REF!="Sin avance","Sin avance",IF(MIR_2018!#REF!&lt;&gt;"Sin avance",_xlfn.FORMULATEXT(MIR_2018!#REF!),"-")))</f>
        <v>#REF!</v>
      </c>
      <c r="BA145" s="69" t="e">
        <f>+MIR_2018!#REF!</f>
        <v>#REF!</v>
      </c>
      <c r="BB145" s="69" t="e">
        <f>+MIR_2018!#REF!</f>
        <v>#REF!</v>
      </c>
      <c r="BC145" s="69" t="e">
        <f>+MIR_2018!#REF!</f>
        <v>#REF!</v>
      </c>
      <c r="BD145" s="70" t="e">
        <f>+MIR_2018!#REF!</f>
        <v>#REF!</v>
      </c>
    </row>
    <row r="146" spans="1:56" s="69" customFormat="1" x14ac:dyDescent="0.25">
      <c r="A146" s="67">
        <f>+VLOOKUP($D146,Catálogos!$A$14:$E$40,5,0)</f>
        <v>2</v>
      </c>
      <c r="B146" s="68" t="str">
        <f>+VLOOKUP($D146,Catálogos!$A$14:$E$40,3,0)</f>
        <v>Promover el pleno ejercicio de los derechos de acceso a la información pública y de protección de datos personales, así como la transparencia y apertura de las instituciones públicas.</v>
      </c>
      <c r="C146" s="68" t="str">
        <f>+VLOOKUP(D146,Catálogos!$A$14:$F$40,6,0)</f>
        <v>Presidencia</v>
      </c>
      <c r="D146" s="69" t="str">
        <f>+MID(MIR_2018!$D$6,1,3)</f>
        <v>170</v>
      </c>
      <c r="E146" s="68" t="str">
        <f>+MID(MIR_2018!$D$6,7,150)</f>
        <v>Dirección General de Comunicación Social y Difusión</v>
      </c>
      <c r="F146" s="69" t="e">
        <f>+MIR_2018!#REF!</f>
        <v>#REF!</v>
      </c>
      <c r="G146" s="69" t="e">
        <f>MIR_2018!#REF!</f>
        <v>#REF!</v>
      </c>
      <c r="H146" s="70" t="e">
        <f>+MIR_2018!#REF!</f>
        <v>#REF!</v>
      </c>
      <c r="I146" s="70" t="e">
        <f>+MIR_2018!#REF!</f>
        <v>#REF!</v>
      </c>
      <c r="J146" s="70" t="e">
        <f>+MIR_2018!#REF!</f>
        <v>#REF!</v>
      </c>
      <c r="K146" s="70" t="e">
        <f>+MIR_2018!#REF!</f>
        <v>#REF!</v>
      </c>
      <c r="L146" s="70" t="e">
        <f>+MIR_2018!#REF!</f>
        <v>#REF!</v>
      </c>
      <c r="M146" s="70" t="e">
        <f>+MIR_2018!#REF!</f>
        <v>#REF!</v>
      </c>
      <c r="N146" s="70" t="e">
        <f>+MIR_2018!#REF!</f>
        <v>#REF!</v>
      </c>
      <c r="O146" s="70" t="e">
        <f>+MIR_2018!#REF!</f>
        <v>#REF!</v>
      </c>
      <c r="P146" s="70" t="e">
        <f>+MIR_2018!#REF!</f>
        <v>#REF!</v>
      </c>
      <c r="Q146" s="70" t="e">
        <f>+MIR_2018!#REF!</f>
        <v>#REF!</v>
      </c>
      <c r="R146" s="70" t="e">
        <f>+MIR_2018!#REF!</f>
        <v>#REF!</v>
      </c>
      <c r="S146" s="70" t="e">
        <f>+MIR_2018!#REF!</f>
        <v>#REF!</v>
      </c>
      <c r="T146" s="70" t="e">
        <f>+MIR_2018!#REF!</f>
        <v>#REF!</v>
      </c>
      <c r="U146" s="71" t="e">
        <f>+MIR_2018!#REF!</f>
        <v>#REF!</v>
      </c>
      <c r="V146" s="71" t="e">
        <f>+MIR_2018!#REF!</f>
        <v>#REF!</v>
      </c>
      <c r="W146" s="69" t="e">
        <f>+MIR_2018!#REF!</f>
        <v>#REF!</v>
      </c>
      <c r="X146" s="67" t="e">
        <f>+MIR_2018!#REF!</f>
        <v>#REF!</v>
      </c>
      <c r="Y146" s="70" t="e">
        <f>+MIR_2018!#REF!</f>
        <v>#REF!</v>
      </c>
      <c r="Z146" s="69" t="e">
        <f>+MIR_2018!#REF!</f>
        <v>#REF!</v>
      </c>
      <c r="AA146" s="69" t="e">
        <f>+MIR_2018!#REF!</f>
        <v>#REF!</v>
      </c>
      <c r="AB146" s="69" t="e">
        <f ca="1">+IF(AD146="No aplica","-",IF(MIR_2018!#REF!="Sin avance","Sin avance",IF(MIR_2018!#REF!&lt;&gt;"Sin avance",_xlfn.FORMULATEXT(MIR_2018!#REF!),"0")))</f>
        <v>#REF!</v>
      </c>
      <c r="AC146" s="69" t="e">
        <f>+MIR_2018!#REF!</f>
        <v>#REF!</v>
      </c>
      <c r="AD146" s="69" t="e">
        <f>+MIR_2018!#REF!</f>
        <v>#REF!</v>
      </c>
      <c r="AE146" s="69" t="e">
        <f>+MIR_2018!#REF!</f>
        <v>#REF!</v>
      </c>
      <c r="AF146" s="70" t="e">
        <f>+MIR_2018!#REF!</f>
        <v>#REF!</v>
      </c>
      <c r="AG146" s="69" t="e">
        <f>+MIR_2018!#REF!</f>
        <v>#REF!</v>
      </c>
      <c r="AH146" s="69" t="e">
        <f ca="1">+IF(AJ146="No aplica","-",IF(MIR_2018!#REF!="Sin avance","Sin avance",IF(MIR_2018!#REF!&lt;&gt;"Sin avance",_xlfn.FORMULATEXT(MIR_2018!#REF!),"0")))</f>
        <v>#REF!</v>
      </c>
      <c r="AI146" s="69" t="e">
        <f>+MIR_2018!#REF!</f>
        <v>#REF!</v>
      </c>
      <c r="AJ146" s="69" t="e">
        <f>+MIR_2018!#REF!</f>
        <v>#REF!</v>
      </c>
      <c r="AK146" s="69" t="e">
        <f>+MIR_2018!#REF!</f>
        <v>#REF!</v>
      </c>
      <c r="AL146" s="70" t="e">
        <f>+MIR_2018!#REF!</f>
        <v>#REF!</v>
      </c>
      <c r="AM146" s="69" t="e">
        <f>+MIR_2018!#REF!</f>
        <v>#REF!</v>
      </c>
      <c r="AN146" s="69" t="e">
        <f ca="1">+IF(AP146="No aplica","0",IF(MIR_2018!#REF!="Sin avance","Sin avance",IF(MIR_2018!#REF!&lt;&gt;"Sin avance",_xlfn.FORMULATEXT(MIR_2018!#REF!),"0")))</f>
        <v>#REF!</v>
      </c>
      <c r="AO146" s="69" t="e">
        <f>+MIR_2018!#REF!</f>
        <v>#REF!</v>
      </c>
      <c r="AP146" s="69" t="e">
        <f>+MIR_2018!#REF!</f>
        <v>#REF!</v>
      </c>
      <c r="AQ146" s="69" t="e">
        <f>+MIR_2018!#REF!</f>
        <v>#REF!</v>
      </c>
      <c r="AR146" s="70" t="e">
        <f>+MIR_2018!#REF!</f>
        <v>#REF!</v>
      </c>
      <c r="AS146" s="69" t="e">
        <f>+MIR_2018!#REF!</f>
        <v>#REF!</v>
      </c>
      <c r="AT146" s="69" t="e">
        <f ca="1">+IF(AV146="No aplica","0",IF(MIR_2018!#REF!="Sin avance","Sin avance",IF(MIR_2018!#REF!&lt;&gt;"Sin avance",_xlfn.FORMULATEXT(MIR_2018!#REF!),"0")))</f>
        <v>#REF!</v>
      </c>
      <c r="AU146" s="69" t="e">
        <f>+MIR_2018!#REF!</f>
        <v>#REF!</v>
      </c>
      <c r="AV146" s="69" t="e">
        <f>+MIR_2018!#REF!</f>
        <v>#REF!</v>
      </c>
      <c r="AW146" s="69" t="e">
        <f>+MIR_2018!#REF!</f>
        <v>#REF!</v>
      </c>
      <c r="AX146" s="70" t="e">
        <f>+MIR_2018!#REF!</f>
        <v>#REF!</v>
      </c>
      <c r="AY146" s="69" t="e">
        <f>+MIR_2018!#REF!</f>
        <v>#REF!</v>
      </c>
      <c r="AZ146" s="72" t="e">
        <f ca="1">+IF(BB146="No aplica","-",IF(MIR_2018!#REF!="Sin avance","Sin avance",IF(MIR_2018!#REF!&lt;&gt;"Sin avance",_xlfn.FORMULATEXT(MIR_2018!#REF!),"-")))</f>
        <v>#REF!</v>
      </c>
      <c r="BA146" s="69" t="e">
        <f>+MIR_2018!#REF!</f>
        <v>#REF!</v>
      </c>
      <c r="BB146" s="69" t="e">
        <f>+MIR_2018!#REF!</f>
        <v>#REF!</v>
      </c>
      <c r="BC146" s="69" t="e">
        <f>+MIR_2018!#REF!</f>
        <v>#REF!</v>
      </c>
      <c r="BD146" s="70" t="e">
        <f>+MIR_2018!#REF!</f>
        <v>#REF!</v>
      </c>
    </row>
    <row r="147" spans="1:56" s="69" customFormat="1" x14ac:dyDescent="0.25">
      <c r="A147" s="67">
        <f>+VLOOKUP($D147,Catálogos!$A$14:$E$40,5,0)</f>
        <v>2</v>
      </c>
      <c r="B147" s="68" t="str">
        <f>+VLOOKUP($D147,Catálogos!$A$14:$E$40,3,0)</f>
        <v>Promover el pleno ejercicio de los derechos de acceso a la información pública y de protección de datos personales, así como la transparencia y apertura de las instituciones públicas.</v>
      </c>
      <c r="C147" s="68" t="str">
        <f>+VLOOKUP(D147,Catálogos!$A$14:$F$40,6,0)</f>
        <v>Presidencia</v>
      </c>
      <c r="D147" s="69" t="str">
        <f>+MID(MIR_2018!$D$6,1,3)</f>
        <v>170</v>
      </c>
      <c r="E147" s="68" t="str">
        <f>+MID(MIR_2018!$D$6,7,150)</f>
        <v>Dirección General de Comunicación Social y Difusión</v>
      </c>
      <c r="F147" s="69" t="e">
        <f>+MIR_2018!#REF!</f>
        <v>#REF!</v>
      </c>
      <c r="G147" s="69" t="e">
        <f>MIR_2018!#REF!</f>
        <v>#REF!</v>
      </c>
      <c r="H147" s="70" t="e">
        <f>+MIR_2018!#REF!</f>
        <v>#REF!</v>
      </c>
      <c r="I147" s="70" t="e">
        <f>+MIR_2018!#REF!</f>
        <v>#REF!</v>
      </c>
      <c r="J147" s="70" t="e">
        <f>+MIR_2018!#REF!</f>
        <v>#REF!</v>
      </c>
      <c r="K147" s="70" t="e">
        <f>+MIR_2018!#REF!</f>
        <v>#REF!</v>
      </c>
      <c r="L147" s="70" t="e">
        <f>+MIR_2018!#REF!</f>
        <v>#REF!</v>
      </c>
      <c r="M147" s="70" t="e">
        <f>+MIR_2018!#REF!</f>
        <v>#REF!</v>
      </c>
      <c r="N147" s="70" t="e">
        <f>+MIR_2018!#REF!</f>
        <v>#REF!</v>
      </c>
      <c r="O147" s="70" t="e">
        <f>+MIR_2018!#REF!</f>
        <v>#REF!</v>
      </c>
      <c r="P147" s="70" t="e">
        <f>+MIR_2018!#REF!</f>
        <v>#REF!</v>
      </c>
      <c r="Q147" s="70" t="e">
        <f>+MIR_2018!#REF!</f>
        <v>#REF!</v>
      </c>
      <c r="R147" s="70" t="e">
        <f>+MIR_2018!#REF!</f>
        <v>#REF!</v>
      </c>
      <c r="S147" s="70" t="e">
        <f>+MIR_2018!#REF!</f>
        <v>#REF!</v>
      </c>
      <c r="T147" s="70" t="e">
        <f>+MIR_2018!#REF!</f>
        <v>#REF!</v>
      </c>
      <c r="U147" s="71" t="e">
        <f>+MIR_2018!#REF!</f>
        <v>#REF!</v>
      </c>
      <c r="V147" s="71" t="e">
        <f>+MIR_2018!#REF!</f>
        <v>#REF!</v>
      </c>
      <c r="W147" s="69" t="e">
        <f>+MIR_2018!#REF!</f>
        <v>#REF!</v>
      </c>
      <c r="X147" s="67" t="e">
        <f>+MIR_2018!#REF!</f>
        <v>#REF!</v>
      </c>
      <c r="Y147" s="70" t="e">
        <f>+MIR_2018!#REF!</f>
        <v>#REF!</v>
      </c>
      <c r="Z147" s="69" t="e">
        <f>+MIR_2018!#REF!</f>
        <v>#REF!</v>
      </c>
      <c r="AA147" s="69" t="e">
        <f>+MIR_2018!#REF!</f>
        <v>#REF!</v>
      </c>
      <c r="AB147" s="69" t="e">
        <f ca="1">+IF(AD147="No aplica","-",IF(MIR_2018!#REF!="Sin avance","Sin avance",IF(MIR_2018!#REF!&lt;&gt;"Sin avance",_xlfn.FORMULATEXT(MIR_2018!#REF!),"0")))</f>
        <v>#REF!</v>
      </c>
      <c r="AC147" s="69" t="e">
        <f>+MIR_2018!#REF!</f>
        <v>#REF!</v>
      </c>
      <c r="AD147" s="69" t="e">
        <f>+MIR_2018!#REF!</f>
        <v>#REF!</v>
      </c>
      <c r="AE147" s="69" t="e">
        <f>+MIR_2018!#REF!</f>
        <v>#REF!</v>
      </c>
      <c r="AF147" s="70" t="e">
        <f>+MIR_2018!#REF!</f>
        <v>#REF!</v>
      </c>
      <c r="AG147" s="69" t="e">
        <f>+MIR_2018!#REF!</f>
        <v>#REF!</v>
      </c>
      <c r="AH147" s="69" t="e">
        <f ca="1">+IF(AJ147="No aplica","-",IF(MIR_2018!#REF!="Sin avance","Sin avance",IF(MIR_2018!#REF!&lt;&gt;"Sin avance",_xlfn.FORMULATEXT(MIR_2018!#REF!),"0")))</f>
        <v>#REF!</v>
      </c>
      <c r="AI147" s="69" t="e">
        <f>+MIR_2018!#REF!</f>
        <v>#REF!</v>
      </c>
      <c r="AJ147" s="69" t="e">
        <f>+MIR_2018!#REF!</f>
        <v>#REF!</v>
      </c>
      <c r="AK147" s="69" t="e">
        <f>+MIR_2018!#REF!</f>
        <v>#REF!</v>
      </c>
      <c r="AL147" s="70" t="e">
        <f>+MIR_2018!#REF!</f>
        <v>#REF!</v>
      </c>
      <c r="AM147" s="69" t="e">
        <f>+MIR_2018!#REF!</f>
        <v>#REF!</v>
      </c>
      <c r="AN147" s="69" t="e">
        <f ca="1">+IF(AP147="No aplica","0",IF(MIR_2018!#REF!="Sin avance","Sin avance",IF(MIR_2018!#REF!&lt;&gt;"Sin avance",_xlfn.FORMULATEXT(MIR_2018!#REF!),"0")))</f>
        <v>#REF!</v>
      </c>
      <c r="AO147" s="69" t="e">
        <f>+MIR_2018!#REF!</f>
        <v>#REF!</v>
      </c>
      <c r="AP147" s="69" t="e">
        <f>+MIR_2018!#REF!</f>
        <v>#REF!</v>
      </c>
      <c r="AQ147" s="69" t="e">
        <f>+MIR_2018!#REF!</f>
        <v>#REF!</v>
      </c>
      <c r="AR147" s="70" t="e">
        <f>+MIR_2018!#REF!</f>
        <v>#REF!</v>
      </c>
      <c r="AS147" s="69" t="e">
        <f>+MIR_2018!#REF!</f>
        <v>#REF!</v>
      </c>
      <c r="AT147" s="69" t="e">
        <f ca="1">+IF(AV147="No aplica","0",IF(MIR_2018!#REF!="Sin avance","Sin avance",IF(MIR_2018!#REF!&lt;&gt;"Sin avance",_xlfn.FORMULATEXT(MIR_2018!#REF!),"0")))</f>
        <v>#REF!</v>
      </c>
      <c r="AU147" s="69" t="e">
        <f>+MIR_2018!#REF!</f>
        <v>#REF!</v>
      </c>
      <c r="AV147" s="69" t="e">
        <f>+MIR_2018!#REF!</f>
        <v>#REF!</v>
      </c>
      <c r="AW147" s="69" t="e">
        <f>+MIR_2018!#REF!</f>
        <v>#REF!</v>
      </c>
      <c r="AX147" s="70" t="e">
        <f>+MIR_2018!#REF!</f>
        <v>#REF!</v>
      </c>
      <c r="AY147" s="69" t="e">
        <f>+MIR_2018!#REF!</f>
        <v>#REF!</v>
      </c>
      <c r="AZ147" s="72" t="e">
        <f ca="1">+IF(BB147="No aplica","-",IF(MIR_2018!#REF!="Sin avance","Sin avance",IF(MIR_2018!#REF!&lt;&gt;"Sin avance",_xlfn.FORMULATEXT(MIR_2018!#REF!),"-")))</f>
        <v>#REF!</v>
      </c>
      <c r="BA147" s="69" t="e">
        <f>+MIR_2018!#REF!</f>
        <v>#REF!</v>
      </c>
      <c r="BB147" s="69" t="e">
        <f>+MIR_2018!#REF!</f>
        <v>#REF!</v>
      </c>
      <c r="BC147" s="69" t="e">
        <f>+MIR_2018!#REF!</f>
        <v>#REF!</v>
      </c>
      <c r="BD147" s="70" t="e">
        <f>+MIR_2018!#REF!</f>
        <v>#REF!</v>
      </c>
    </row>
    <row r="148" spans="1:56" s="69" customFormat="1" x14ac:dyDescent="0.25">
      <c r="A148" s="67">
        <f>+VLOOKUP($D148,Catálogos!$A$14:$E$40,5,0)</f>
        <v>2</v>
      </c>
      <c r="B148" s="68" t="str">
        <f>+VLOOKUP($D148,Catálogos!$A$14:$E$40,3,0)</f>
        <v>Promover el pleno ejercicio de los derechos de acceso a la información pública y de protección de datos personales, así como la transparencia y apertura de las instituciones públicas.</v>
      </c>
      <c r="C148" s="68" t="str">
        <f>+VLOOKUP(D148,Catálogos!$A$14:$F$40,6,0)</f>
        <v>Presidencia</v>
      </c>
      <c r="D148" s="69" t="str">
        <f>+MID(MIR_2018!$D$6,1,3)</f>
        <v>170</v>
      </c>
      <c r="E148" s="68" t="str">
        <f>+MID(MIR_2018!$D$6,7,150)</f>
        <v>Dirección General de Comunicación Social y Difusión</v>
      </c>
      <c r="F148" s="69" t="e">
        <f>+MIR_2018!#REF!</f>
        <v>#REF!</v>
      </c>
      <c r="G148" s="69" t="e">
        <f>MIR_2018!#REF!</f>
        <v>#REF!</v>
      </c>
      <c r="H148" s="70" t="e">
        <f>+MIR_2018!#REF!</f>
        <v>#REF!</v>
      </c>
      <c r="I148" s="70" t="e">
        <f>+MIR_2018!#REF!</f>
        <v>#REF!</v>
      </c>
      <c r="J148" s="70" t="e">
        <f>+MIR_2018!#REF!</f>
        <v>#REF!</v>
      </c>
      <c r="K148" s="70" t="e">
        <f>+MIR_2018!#REF!</f>
        <v>#REF!</v>
      </c>
      <c r="L148" s="70" t="e">
        <f>+MIR_2018!#REF!</f>
        <v>#REF!</v>
      </c>
      <c r="M148" s="70" t="e">
        <f>+MIR_2018!#REF!</f>
        <v>#REF!</v>
      </c>
      <c r="N148" s="70" t="e">
        <f>+MIR_2018!#REF!</f>
        <v>#REF!</v>
      </c>
      <c r="O148" s="70" t="e">
        <f>+MIR_2018!#REF!</f>
        <v>#REF!</v>
      </c>
      <c r="P148" s="70" t="e">
        <f>+MIR_2018!#REF!</f>
        <v>#REF!</v>
      </c>
      <c r="Q148" s="70" t="e">
        <f>+MIR_2018!#REF!</f>
        <v>#REF!</v>
      </c>
      <c r="R148" s="70" t="e">
        <f>+MIR_2018!#REF!</f>
        <v>#REF!</v>
      </c>
      <c r="S148" s="70" t="e">
        <f>+MIR_2018!#REF!</f>
        <v>#REF!</v>
      </c>
      <c r="T148" s="70" t="e">
        <f>+MIR_2018!#REF!</f>
        <v>#REF!</v>
      </c>
      <c r="U148" s="71" t="e">
        <f>+MIR_2018!#REF!</f>
        <v>#REF!</v>
      </c>
      <c r="V148" s="71" t="e">
        <f>+MIR_2018!#REF!</f>
        <v>#REF!</v>
      </c>
      <c r="W148" s="69" t="e">
        <f>+MIR_2018!#REF!</f>
        <v>#REF!</v>
      </c>
      <c r="X148" s="67" t="e">
        <f>+MIR_2018!#REF!</f>
        <v>#REF!</v>
      </c>
      <c r="Y148" s="70" t="e">
        <f>+MIR_2018!#REF!</f>
        <v>#REF!</v>
      </c>
      <c r="Z148" s="69" t="e">
        <f>+MIR_2018!#REF!</f>
        <v>#REF!</v>
      </c>
      <c r="AA148" s="69" t="e">
        <f>+MIR_2018!#REF!</f>
        <v>#REF!</v>
      </c>
      <c r="AB148" s="69" t="e">
        <f ca="1">+IF(AD148="No aplica","-",IF(MIR_2018!#REF!="Sin avance","Sin avance",IF(MIR_2018!#REF!&lt;&gt;"Sin avance",_xlfn.FORMULATEXT(MIR_2018!#REF!),"0")))</f>
        <v>#REF!</v>
      </c>
      <c r="AC148" s="69" t="e">
        <f>+MIR_2018!#REF!</f>
        <v>#REF!</v>
      </c>
      <c r="AD148" s="69" t="e">
        <f>+MIR_2018!#REF!</f>
        <v>#REF!</v>
      </c>
      <c r="AE148" s="69" t="e">
        <f>+MIR_2018!#REF!</f>
        <v>#REF!</v>
      </c>
      <c r="AF148" s="70" t="e">
        <f>+MIR_2018!#REF!</f>
        <v>#REF!</v>
      </c>
      <c r="AG148" s="69" t="e">
        <f>+MIR_2018!#REF!</f>
        <v>#REF!</v>
      </c>
      <c r="AH148" s="69" t="e">
        <f ca="1">+IF(AJ148="No aplica","-",IF(MIR_2018!#REF!="Sin avance","Sin avance",IF(MIR_2018!#REF!&lt;&gt;"Sin avance",_xlfn.FORMULATEXT(MIR_2018!#REF!),"0")))</f>
        <v>#REF!</v>
      </c>
      <c r="AI148" s="69" t="e">
        <f>+MIR_2018!#REF!</f>
        <v>#REF!</v>
      </c>
      <c r="AJ148" s="69" t="e">
        <f>+MIR_2018!#REF!</f>
        <v>#REF!</v>
      </c>
      <c r="AK148" s="69" t="e">
        <f>+MIR_2018!#REF!</f>
        <v>#REF!</v>
      </c>
      <c r="AL148" s="70" t="e">
        <f>+MIR_2018!#REF!</f>
        <v>#REF!</v>
      </c>
      <c r="AM148" s="69" t="e">
        <f>+MIR_2018!#REF!</f>
        <v>#REF!</v>
      </c>
      <c r="AN148" s="69" t="e">
        <f ca="1">+IF(AP148="No aplica","0",IF(MIR_2018!#REF!="Sin avance","Sin avance",IF(MIR_2018!#REF!&lt;&gt;"Sin avance",_xlfn.FORMULATEXT(MIR_2018!#REF!),"0")))</f>
        <v>#REF!</v>
      </c>
      <c r="AO148" s="69" t="e">
        <f>+MIR_2018!#REF!</f>
        <v>#REF!</v>
      </c>
      <c r="AP148" s="69" t="e">
        <f>+MIR_2018!#REF!</f>
        <v>#REF!</v>
      </c>
      <c r="AQ148" s="69" t="e">
        <f>+MIR_2018!#REF!</f>
        <v>#REF!</v>
      </c>
      <c r="AR148" s="70" t="e">
        <f>+MIR_2018!#REF!</f>
        <v>#REF!</v>
      </c>
      <c r="AS148" s="69" t="e">
        <f>+MIR_2018!#REF!</f>
        <v>#REF!</v>
      </c>
      <c r="AT148" s="69" t="e">
        <f ca="1">+IF(AV148="No aplica","0",IF(MIR_2018!#REF!="Sin avance","Sin avance",IF(MIR_2018!#REF!&lt;&gt;"Sin avance",_xlfn.FORMULATEXT(MIR_2018!#REF!),"0")))</f>
        <v>#REF!</v>
      </c>
      <c r="AU148" s="69" t="e">
        <f>+MIR_2018!#REF!</f>
        <v>#REF!</v>
      </c>
      <c r="AV148" s="69" t="e">
        <f>+MIR_2018!#REF!</f>
        <v>#REF!</v>
      </c>
      <c r="AW148" s="69" t="e">
        <f>+MIR_2018!#REF!</f>
        <v>#REF!</v>
      </c>
      <c r="AX148" s="70" t="e">
        <f>+MIR_2018!#REF!</f>
        <v>#REF!</v>
      </c>
      <c r="AY148" s="69" t="e">
        <f>+MIR_2018!#REF!</f>
        <v>#REF!</v>
      </c>
      <c r="AZ148" s="72" t="e">
        <f ca="1">+IF(BB148="No aplica","-",IF(MIR_2018!#REF!="Sin avance","Sin avance",IF(MIR_2018!#REF!&lt;&gt;"Sin avance",_xlfn.FORMULATEXT(MIR_2018!#REF!),"-")))</f>
        <v>#REF!</v>
      </c>
      <c r="BA148" s="69" t="e">
        <f>+MIR_2018!#REF!</f>
        <v>#REF!</v>
      </c>
      <c r="BB148" s="69" t="e">
        <f>+MIR_2018!#REF!</f>
        <v>#REF!</v>
      </c>
      <c r="BC148" s="69" t="e">
        <f>+MIR_2018!#REF!</f>
        <v>#REF!</v>
      </c>
      <c r="BD148" s="70" t="e">
        <f>+MIR_2018!#REF!</f>
        <v>#REF!</v>
      </c>
    </row>
    <row r="149" spans="1:56" s="69" customFormat="1" x14ac:dyDescent="0.25">
      <c r="A149" s="67">
        <f>+VLOOKUP($D149,Catálogos!$A$14:$E$40,5,0)</f>
        <v>2</v>
      </c>
      <c r="B149" s="68" t="str">
        <f>+VLOOKUP($D149,Catálogos!$A$14:$E$40,3,0)</f>
        <v>Promover el pleno ejercicio de los derechos de acceso a la información pública y de protección de datos personales, así como la transparencia y apertura de las instituciones públicas.</v>
      </c>
      <c r="C149" s="68" t="str">
        <f>+VLOOKUP(D149,Catálogos!$A$14:$F$40,6,0)</f>
        <v>Presidencia</v>
      </c>
      <c r="D149" s="69" t="str">
        <f>+MID(MIR_2018!$D$6,1,3)</f>
        <v>170</v>
      </c>
      <c r="E149" s="68" t="str">
        <f>+MID(MIR_2018!$D$6,7,150)</f>
        <v>Dirección General de Comunicación Social y Difusión</v>
      </c>
      <c r="F149" s="69" t="e">
        <f>+MIR_2018!#REF!</f>
        <v>#REF!</v>
      </c>
      <c r="G149" s="69" t="e">
        <f>MIR_2018!#REF!</f>
        <v>#REF!</v>
      </c>
      <c r="H149" s="70" t="e">
        <f>+MIR_2018!#REF!</f>
        <v>#REF!</v>
      </c>
      <c r="I149" s="70" t="e">
        <f>+MIR_2018!#REF!</f>
        <v>#REF!</v>
      </c>
      <c r="J149" s="70" t="e">
        <f>+MIR_2018!#REF!</f>
        <v>#REF!</v>
      </c>
      <c r="K149" s="70" t="e">
        <f>+MIR_2018!#REF!</f>
        <v>#REF!</v>
      </c>
      <c r="L149" s="70" t="e">
        <f>+MIR_2018!#REF!</f>
        <v>#REF!</v>
      </c>
      <c r="M149" s="70" t="e">
        <f>+MIR_2018!#REF!</f>
        <v>#REF!</v>
      </c>
      <c r="N149" s="70" t="e">
        <f>+MIR_2018!#REF!</f>
        <v>#REF!</v>
      </c>
      <c r="O149" s="70" t="e">
        <f>+MIR_2018!#REF!</f>
        <v>#REF!</v>
      </c>
      <c r="P149" s="70" t="e">
        <f>+MIR_2018!#REF!</f>
        <v>#REF!</v>
      </c>
      <c r="Q149" s="70" t="e">
        <f>+MIR_2018!#REF!</f>
        <v>#REF!</v>
      </c>
      <c r="R149" s="70" t="e">
        <f>+MIR_2018!#REF!</f>
        <v>#REF!</v>
      </c>
      <c r="S149" s="70" t="e">
        <f>+MIR_2018!#REF!</f>
        <v>#REF!</v>
      </c>
      <c r="T149" s="70" t="e">
        <f>+MIR_2018!#REF!</f>
        <v>#REF!</v>
      </c>
      <c r="U149" s="71" t="e">
        <f>+MIR_2018!#REF!</f>
        <v>#REF!</v>
      </c>
      <c r="V149" s="71" t="e">
        <f>+MIR_2018!#REF!</f>
        <v>#REF!</v>
      </c>
      <c r="W149" s="69" t="e">
        <f>+MIR_2018!#REF!</f>
        <v>#REF!</v>
      </c>
      <c r="X149" s="67" t="e">
        <f>+MIR_2018!#REF!</f>
        <v>#REF!</v>
      </c>
      <c r="Y149" s="70" t="e">
        <f>+MIR_2018!#REF!</f>
        <v>#REF!</v>
      </c>
      <c r="Z149" s="69" t="e">
        <f>+MIR_2018!#REF!</f>
        <v>#REF!</v>
      </c>
      <c r="AA149" s="69" t="e">
        <f>+MIR_2018!#REF!</f>
        <v>#REF!</v>
      </c>
      <c r="AB149" s="69" t="e">
        <f ca="1">+IF(AD149="No aplica","-",IF(MIR_2018!#REF!="Sin avance","Sin avance",IF(MIR_2018!#REF!&lt;&gt;"Sin avance",_xlfn.FORMULATEXT(MIR_2018!#REF!),"0")))</f>
        <v>#REF!</v>
      </c>
      <c r="AC149" s="69" t="e">
        <f>+MIR_2018!#REF!</f>
        <v>#REF!</v>
      </c>
      <c r="AD149" s="69" t="e">
        <f>+MIR_2018!#REF!</f>
        <v>#REF!</v>
      </c>
      <c r="AE149" s="69" t="e">
        <f>+MIR_2018!#REF!</f>
        <v>#REF!</v>
      </c>
      <c r="AF149" s="70" t="e">
        <f>+MIR_2018!#REF!</f>
        <v>#REF!</v>
      </c>
      <c r="AG149" s="69" t="e">
        <f>+MIR_2018!#REF!</f>
        <v>#REF!</v>
      </c>
      <c r="AH149" s="69" t="e">
        <f ca="1">+IF(AJ149="No aplica","-",IF(MIR_2018!#REF!="Sin avance","Sin avance",IF(MIR_2018!#REF!&lt;&gt;"Sin avance",_xlfn.FORMULATEXT(MIR_2018!#REF!),"0")))</f>
        <v>#REF!</v>
      </c>
      <c r="AI149" s="69" t="e">
        <f>+MIR_2018!#REF!</f>
        <v>#REF!</v>
      </c>
      <c r="AJ149" s="69" t="e">
        <f>+MIR_2018!#REF!</f>
        <v>#REF!</v>
      </c>
      <c r="AK149" s="69" t="e">
        <f>+MIR_2018!#REF!</f>
        <v>#REF!</v>
      </c>
      <c r="AL149" s="70" t="e">
        <f>+MIR_2018!#REF!</f>
        <v>#REF!</v>
      </c>
      <c r="AM149" s="69" t="e">
        <f>+MIR_2018!#REF!</f>
        <v>#REF!</v>
      </c>
      <c r="AN149" s="69" t="e">
        <f ca="1">+IF(AP149="No aplica","0",IF(MIR_2018!#REF!="Sin avance","Sin avance",IF(MIR_2018!#REF!&lt;&gt;"Sin avance",_xlfn.FORMULATEXT(MIR_2018!#REF!),"0")))</f>
        <v>#REF!</v>
      </c>
      <c r="AO149" s="69" t="e">
        <f>+MIR_2018!#REF!</f>
        <v>#REF!</v>
      </c>
      <c r="AP149" s="69" t="e">
        <f>+MIR_2018!#REF!</f>
        <v>#REF!</v>
      </c>
      <c r="AQ149" s="69" t="e">
        <f>+MIR_2018!#REF!</f>
        <v>#REF!</v>
      </c>
      <c r="AR149" s="70" t="e">
        <f>+MIR_2018!#REF!</f>
        <v>#REF!</v>
      </c>
      <c r="AS149" s="69" t="e">
        <f>+MIR_2018!#REF!</f>
        <v>#REF!</v>
      </c>
      <c r="AT149" s="69" t="e">
        <f ca="1">+IF(AV149="No aplica","0",IF(MIR_2018!#REF!="Sin avance","Sin avance",IF(MIR_2018!#REF!&lt;&gt;"Sin avance",_xlfn.FORMULATEXT(MIR_2018!#REF!),"0")))</f>
        <v>#REF!</v>
      </c>
      <c r="AU149" s="69" t="e">
        <f>+MIR_2018!#REF!</f>
        <v>#REF!</v>
      </c>
      <c r="AV149" s="69" t="e">
        <f>+MIR_2018!#REF!</f>
        <v>#REF!</v>
      </c>
      <c r="AW149" s="69" t="e">
        <f>+MIR_2018!#REF!</f>
        <v>#REF!</v>
      </c>
      <c r="AX149" s="70" t="e">
        <f>+MIR_2018!#REF!</f>
        <v>#REF!</v>
      </c>
      <c r="AY149" s="69" t="e">
        <f>+MIR_2018!#REF!</f>
        <v>#REF!</v>
      </c>
      <c r="AZ149" s="72" t="e">
        <f ca="1">+IF(BB149="No aplica","-",IF(MIR_2018!#REF!="Sin avance","Sin avance",IF(MIR_2018!#REF!&lt;&gt;"Sin avance",_xlfn.FORMULATEXT(MIR_2018!#REF!),"-")))</f>
        <v>#REF!</v>
      </c>
      <c r="BA149" s="69" t="e">
        <f>+MIR_2018!#REF!</f>
        <v>#REF!</v>
      </c>
      <c r="BB149" s="69" t="e">
        <f>+MIR_2018!#REF!</f>
        <v>#REF!</v>
      </c>
      <c r="BC149" s="69" t="e">
        <f>+MIR_2018!#REF!</f>
        <v>#REF!</v>
      </c>
      <c r="BD149" s="70" t="e">
        <f>+MIR_2018!#REF!</f>
        <v>#REF!</v>
      </c>
    </row>
    <row r="150" spans="1:56" s="69" customFormat="1" x14ac:dyDescent="0.25">
      <c r="A150" s="67">
        <f>+VLOOKUP($D150,Catálogos!$A$14:$E$40,5,0)</f>
        <v>2</v>
      </c>
      <c r="B150" s="68" t="str">
        <f>+VLOOKUP($D150,Catálogos!$A$14:$E$40,3,0)</f>
        <v>Promover el pleno ejercicio de los derechos de acceso a la información pública y de protección de datos personales, así como la transparencia y apertura de las instituciones públicas.</v>
      </c>
      <c r="C150" s="68" t="str">
        <f>+VLOOKUP(D150,Catálogos!$A$14:$F$40,6,0)</f>
        <v>Presidencia</v>
      </c>
      <c r="D150" s="69" t="str">
        <f>+MID(MIR_2018!$D$6,1,3)</f>
        <v>170</v>
      </c>
      <c r="E150" s="68" t="str">
        <f>+MID(MIR_2018!$D$6,7,150)</f>
        <v>Dirección General de Comunicación Social y Difusión</v>
      </c>
      <c r="F150" s="69" t="e">
        <f>+MIR_2018!#REF!</f>
        <v>#REF!</v>
      </c>
      <c r="G150" s="69" t="e">
        <f>MIR_2018!#REF!</f>
        <v>#REF!</v>
      </c>
      <c r="H150" s="70" t="e">
        <f>+MIR_2018!#REF!</f>
        <v>#REF!</v>
      </c>
      <c r="I150" s="70" t="e">
        <f>+MIR_2018!#REF!</f>
        <v>#REF!</v>
      </c>
      <c r="J150" s="70" t="e">
        <f>+MIR_2018!#REF!</f>
        <v>#REF!</v>
      </c>
      <c r="K150" s="70" t="e">
        <f>+MIR_2018!#REF!</f>
        <v>#REF!</v>
      </c>
      <c r="L150" s="70" t="e">
        <f>+MIR_2018!#REF!</f>
        <v>#REF!</v>
      </c>
      <c r="M150" s="70" t="e">
        <f>+MIR_2018!#REF!</f>
        <v>#REF!</v>
      </c>
      <c r="N150" s="70" t="e">
        <f>+MIR_2018!#REF!</f>
        <v>#REF!</v>
      </c>
      <c r="O150" s="70" t="e">
        <f>+MIR_2018!#REF!</f>
        <v>#REF!</v>
      </c>
      <c r="P150" s="70" t="e">
        <f>+MIR_2018!#REF!</f>
        <v>#REF!</v>
      </c>
      <c r="Q150" s="70" t="e">
        <f>+MIR_2018!#REF!</f>
        <v>#REF!</v>
      </c>
      <c r="R150" s="70" t="e">
        <f>+MIR_2018!#REF!</f>
        <v>#REF!</v>
      </c>
      <c r="S150" s="70" t="e">
        <f>+MIR_2018!#REF!</f>
        <v>#REF!</v>
      </c>
      <c r="T150" s="70" t="e">
        <f>+MIR_2018!#REF!</f>
        <v>#REF!</v>
      </c>
      <c r="U150" s="71" t="e">
        <f>+MIR_2018!#REF!</f>
        <v>#REF!</v>
      </c>
      <c r="V150" s="71" t="e">
        <f>+MIR_2018!#REF!</f>
        <v>#REF!</v>
      </c>
      <c r="W150" s="69" t="e">
        <f>+MIR_2018!#REF!</f>
        <v>#REF!</v>
      </c>
      <c r="X150" s="67" t="e">
        <f>+MIR_2018!#REF!</f>
        <v>#REF!</v>
      </c>
      <c r="Y150" s="70" t="e">
        <f>+MIR_2018!#REF!</f>
        <v>#REF!</v>
      </c>
      <c r="Z150" s="69" t="e">
        <f>+MIR_2018!#REF!</f>
        <v>#REF!</v>
      </c>
      <c r="AA150" s="69" t="e">
        <f>+MIR_2018!#REF!</f>
        <v>#REF!</v>
      </c>
      <c r="AB150" s="69" t="e">
        <f ca="1">+IF(AD150="No aplica","-",IF(MIR_2018!#REF!="Sin avance","Sin avance",IF(MIR_2018!#REF!&lt;&gt;"Sin avance",_xlfn.FORMULATEXT(MIR_2018!#REF!),"0")))</f>
        <v>#REF!</v>
      </c>
      <c r="AC150" s="69" t="e">
        <f>+MIR_2018!#REF!</f>
        <v>#REF!</v>
      </c>
      <c r="AD150" s="69" t="e">
        <f>+MIR_2018!#REF!</f>
        <v>#REF!</v>
      </c>
      <c r="AE150" s="69" t="e">
        <f>+MIR_2018!#REF!</f>
        <v>#REF!</v>
      </c>
      <c r="AF150" s="70" t="e">
        <f>+MIR_2018!#REF!</f>
        <v>#REF!</v>
      </c>
      <c r="AG150" s="69" t="e">
        <f>+MIR_2018!#REF!</f>
        <v>#REF!</v>
      </c>
      <c r="AH150" s="69" t="e">
        <f ca="1">+IF(AJ150="No aplica","-",IF(MIR_2018!#REF!="Sin avance","Sin avance",IF(MIR_2018!#REF!&lt;&gt;"Sin avance",_xlfn.FORMULATEXT(MIR_2018!#REF!),"0")))</f>
        <v>#REF!</v>
      </c>
      <c r="AI150" s="69" t="e">
        <f>+MIR_2018!#REF!</f>
        <v>#REF!</v>
      </c>
      <c r="AJ150" s="69" t="e">
        <f>+MIR_2018!#REF!</f>
        <v>#REF!</v>
      </c>
      <c r="AK150" s="69" t="e">
        <f>+MIR_2018!#REF!</f>
        <v>#REF!</v>
      </c>
      <c r="AL150" s="70" t="e">
        <f>+MIR_2018!#REF!</f>
        <v>#REF!</v>
      </c>
      <c r="AM150" s="69" t="e">
        <f>+MIR_2018!#REF!</f>
        <v>#REF!</v>
      </c>
      <c r="AN150" s="69" t="e">
        <f ca="1">+IF(AP150="No aplica","0",IF(MIR_2018!#REF!="Sin avance","Sin avance",IF(MIR_2018!#REF!&lt;&gt;"Sin avance",_xlfn.FORMULATEXT(MIR_2018!#REF!),"0")))</f>
        <v>#REF!</v>
      </c>
      <c r="AO150" s="69" t="e">
        <f>+MIR_2018!#REF!</f>
        <v>#REF!</v>
      </c>
      <c r="AP150" s="69" t="e">
        <f>+MIR_2018!#REF!</f>
        <v>#REF!</v>
      </c>
      <c r="AQ150" s="69" t="e">
        <f>+MIR_2018!#REF!</f>
        <v>#REF!</v>
      </c>
      <c r="AR150" s="70" t="e">
        <f>+MIR_2018!#REF!</f>
        <v>#REF!</v>
      </c>
      <c r="AS150" s="69" t="e">
        <f>+MIR_2018!#REF!</f>
        <v>#REF!</v>
      </c>
      <c r="AT150" s="69" t="e">
        <f ca="1">+IF(AV150="No aplica","0",IF(MIR_2018!#REF!="Sin avance","Sin avance",IF(MIR_2018!#REF!&lt;&gt;"Sin avance",_xlfn.FORMULATEXT(MIR_2018!#REF!),"0")))</f>
        <v>#REF!</v>
      </c>
      <c r="AU150" s="69" t="e">
        <f>+MIR_2018!#REF!</f>
        <v>#REF!</v>
      </c>
      <c r="AV150" s="69" t="e">
        <f>+MIR_2018!#REF!</f>
        <v>#REF!</v>
      </c>
      <c r="AW150" s="69" t="e">
        <f>+MIR_2018!#REF!</f>
        <v>#REF!</v>
      </c>
      <c r="AX150" s="70" t="e">
        <f>+MIR_2018!#REF!</f>
        <v>#REF!</v>
      </c>
      <c r="AY150" s="69" t="e">
        <f>+MIR_2018!#REF!</f>
        <v>#REF!</v>
      </c>
      <c r="AZ150" s="72" t="e">
        <f ca="1">+IF(BB150="No aplica","-",IF(MIR_2018!#REF!="Sin avance","Sin avance",IF(MIR_2018!#REF!&lt;&gt;"Sin avance",_xlfn.FORMULATEXT(MIR_2018!#REF!),"-")))</f>
        <v>#REF!</v>
      </c>
      <c r="BA150" s="69" t="e">
        <f>+MIR_2018!#REF!</f>
        <v>#REF!</v>
      </c>
      <c r="BB150" s="69" t="e">
        <f>+MIR_2018!#REF!</f>
        <v>#REF!</v>
      </c>
      <c r="BC150" s="69" t="e">
        <f>+MIR_2018!#REF!</f>
        <v>#REF!</v>
      </c>
      <c r="BD150" s="70" t="e">
        <f>+MIR_2018!#REF!</f>
        <v>#REF!</v>
      </c>
    </row>
  </sheetData>
  <sheetProtection algorithmName="SHA-512" hashValue="xy+4u1s/tV2VH9Ltw0xC6ipyYgQkFexk0kXPlhVgscBzLVynAo3bktx2septGumpiWX1fJKxKlOS3CA3ZL+b6A==" saltValue="vF8xHBSea1wHyil88Q9x2A==" spinCount="100000" sheet="1" formatCells="0" insertRows="0" deleteRows="0"/>
  <autoFilter ref="A4:BD150">
    <filterColumn colId="20" showButton="0"/>
  </autoFilter>
  <mergeCells count="1">
    <mergeCell ref="U4:V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8"/>
  <sheetViews>
    <sheetView topLeftCell="A7" zoomScaleNormal="100" workbookViewId="0">
      <selection activeCell="B14" sqref="B14:B40"/>
    </sheetView>
  </sheetViews>
  <sheetFormatPr baseColWidth="10" defaultRowHeight="15.75" x14ac:dyDescent="0.25"/>
  <cols>
    <col min="1" max="1" width="21.7109375" style="1" customWidth="1"/>
    <col min="2" max="2" width="29.5703125" style="1" customWidth="1"/>
    <col min="3" max="4" width="21.7109375" style="1" customWidth="1"/>
    <col min="5" max="5" width="12.42578125" style="1" bestFit="1" customWidth="1"/>
    <col min="6" max="11" width="11.42578125" style="1"/>
    <col min="12" max="13" width="12.7109375" style="1" bestFit="1" customWidth="1"/>
    <col min="14" max="16384" width="11.42578125" style="1"/>
  </cols>
  <sheetData>
    <row r="1" spans="1:8" x14ac:dyDescent="0.25">
      <c r="A1" s="6" t="s">
        <v>11</v>
      </c>
      <c r="B1" s="6" t="s">
        <v>13</v>
      </c>
      <c r="C1" s="6" t="s">
        <v>14</v>
      </c>
      <c r="D1" s="6" t="s">
        <v>15</v>
      </c>
      <c r="E1" s="6" t="s">
        <v>16</v>
      </c>
      <c r="F1" s="6" t="s">
        <v>17</v>
      </c>
      <c r="G1" s="6" t="s">
        <v>2</v>
      </c>
      <c r="H1" s="1" t="s">
        <v>101</v>
      </c>
    </row>
    <row r="2" spans="1:8" x14ac:dyDescent="0.25">
      <c r="A2" s="6" t="s">
        <v>43</v>
      </c>
      <c r="B2" s="6" t="s">
        <v>47</v>
      </c>
      <c r="C2" s="6" t="s">
        <v>49</v>
      </c>
      <c r="D2" s="6" t="s">
        <v>53</v>
      </c>
      <c r="E2" s="6" t="s">
        <v>55</v>
      </c>
      <c r="F2" s="6" t="s">
        <v>57</v>
      </c>
      <c r="G2" s="1" t="s">
        <v>61</v>
      </c>
      <c r="H2" s="1" t="s">
        <v>102</v>
      </c>
    </row>
    <row r="3" spans="1:8" x14ac:dyDescent="0.25">
      <c r="A3" s="6" t="s">
        <v>44</v>
      </c>
      <c r="B3" s="6" t="s">
        <v>48</v>
      </c>
      <c r="C3" s="6" t="s">
        <v>50</v>
      </c>
      <c r="D3" s="6" t="s">
        <v>54</v>
      </c>
      <c r="E3" s="6" t="s">
        <v>56</v>
      </c>
      <c r="F3" s="6" t="s">
        <v>58</v>
      </c>
      <c r="G3" s="1" t="s">
        <v>97</v>
      </c>
      <c r="H3" s="1" t="s">
        <v>104</v>
      </c>
    </row>
    <row r="4" spans="1:8" x14ac:dyDescent="0.25">
      <c r="A4" s="6" t="s">
        <v>45</v>
      </c>
      <c r="B4" s="6" t="s">
        <v>51</v>
      </c>
      <c r="F4" s="6"/>
      <c r="G4" s="1" t="s">
        <v>98</v>
      </c>
      <c r="H4" s="1" t="s">
        <v>105</v>
      </c>
    </row>
    <row r="5" spans="1:8" x14ac:dyDescent="0.25">
      <c r="A5" s="6" t="s">
        <v>46</v>
      </c>
      <c r="B5" s="6" t="s">
        <v>52</v>
      </c>
      <c r="G5" s="1" t="s">
        <v>99</v>
      </c>
      <c r="H5" s="1" t="s">
        <v>103</v>
      </c>
    </row>
    <row r="6" spans="1:8" x14ac:dyDescent="0.25">
      <c r="A6" s="6"/>
      <c r="G6" s="1" t="s">
        <v>175</v>
      </c>
      <c r="H6" s="1" t="s">
        <v>106</v>
      </c>
    </row>
    <row r="7" spans="1:8" x14ac:dyDescent="0.25">
      <c r="H7" s="1" t="s">
        <v>107</v>
      </c>
    </row>
    <row r="8" spans="1:8" x14ac:dyDescent="0.25">
      <c r="H8" s="1" t="s">
        <v>108</v>
      </c>
    </row>
    <row r="12" spans="1:8" x14ac:dyDescent="0.25">
      <c r="B12" s="1" t="s">
        <v>65</v>
      </c>
      <c r="C12" s="1" t="s">
        <v>66</v>
      </c>
      <c r="D12" s="1" t="s">
        <v>100</v>
      </c>
    </row>
    <row r="14" spans="1:8" x14ac:dyDescent="0.25">
      <c r="A14" s="2" t="s">
        <v>643</v>
      </c>
      <c r="B14" s="1" t="s">
        <v>67</v>
      </c>
      <c r="C14" s="1" t="s">
        <v>68</v>
      </c>
      <c r="D14" s="1" t="s">
        <v>69</v>
      </c>
      <c r="E14" s="2">
        <v>4</v>
      </c>
      <c r="F14" s="1" t="s">
        <v>152</v>
      </c>
    </row>
    <row r="15" spans="1:8" x14ac:dyDescent="0.25">
      <c r="A15" s="2" t="s">
        <v>644</v>
      </c>
      <c r="B15" s="1" t="s">
        <v>70</v>
      </c>
      <c r="C15" s="1" t="s">
        <v>71</v>
      </c>
      <c r="D15" s="1" t="s">
        <v>72</v>
      </c>
      <c r="E15" s="2">
        <v>2</v>
      </c>
      <c r="F15" s="1" t="s">
        <v>152</v>
      </c>
    </row>
    <row r="16" spans="1:8" x14ac:dyDescent="0.25">
      <c r="A16" s="2" t="s">
        <v>645</v>
      </c>
      <c r="B16" s="1" t="s">
        <v>73</v>
      </c>
      <c r="C16" s="1" t="s">
        <v>68</v>
      </c>
      <c r="D16" s="1" t="s">
        <v>69</v>
      </c>
      <c r="E16" s="2">
        <v>4</v>
      </c>
      <c r="F16" s="1" t="s">
        <v>152</v>
      </c>
    </row>
    <row r="17" spans="1:6" x14ac:dyDescent="0.25">
      <c r="A17" s="2" t="s">
        <v>646</v>
      </c>
      <c r="B17" s="1" t="s">
        <v>74</v>
      </c>
      <c r="C17" s="1" t="s">
        <v>68</v>
      </c>
      <c r="D17" s="1" t="s">
        <v>75</v>
      </c>
      <c r="E17" s="2">
        <v>4</v>
      </c>
      <c r="F17" s="1" t="s">
        <v>152</v>
      </c>
    </row>
    <row r="18" spans="1:6" x14ac:dyDescent="0.25">
      <c r="A18" s="2" t="s">
        <v>647</v>
      </c>
      <c r="B18" s="1" t="s">
        <v>76</v>
      </c>
      <c r="C18" s="1" t="s">
        <v>71</v>
      </c>
      <c r="D18" s="1" t="s">
        <v>72</v>
      </c>
      <c r="E18" s="2">
        <v>2</v>
      </c>
      <c r="F18" s="1" t="s">
        <v>153</v>
      </c>
    </row>
    <row r="19" spans="1:6" x14ac:dyDescent="0.25">
      <c r="A19" s="2" t="s">
        <v>648</v>
      </c>
      <c r="B19" s="1" t="s">
        <v>77</v>
      </c>
      <c r="C19" s="1" t="s">
        <v>78</v>
      </c>
      <c r="D19" s="1" t="s">
        <v>79</v>
      </c>
      <c r="E19" s="2">
        <v>3</v>
      </c>
      <c r="F19" s="1" t="s">
        <v>153</v>
      </c>
    </row>
    <row r="20" spans="1:6" x14ac:dyDescent="0.25">
      <c r="A20" s="2" t="s">
        <v>649</v>
      </c>
      <c r="B20" s="1" t="s">
        <v>80</v>
      </c>
      <c r="C20" s="1" t="s">
        <v>71</v>
      </c>
      <c r="D20" s="1" t="s">
        <v>72</v>
      </c>
      <c r="E20" s="2">
        <v>2</v>
      </c>
      <c r="F20" s="1" t="s">
        <v>153</v>
      </c>
    </row>
    <row r="21" spans="1:6" x14ac:dyDescent="0.25">
      <c r="A21" s="2" t="s">
        <v>650</v>
      </c>
      <c r="B21" s="1" t="s">
        <v>81</v>
      </c>
      <c r="C21" s="1" t="s">
        <v>71</v>
      </c>
      <c r="D21" s="1" t="s">
        <v>72</v>
      </c>
      <c r="E21" s="2">
        <v>2</v>
      </c>
      <c r="F21" s="1" t="s">
        <v>153</v>
      </c>
    </row>
    <row r="22" spans="1:6" x14ac:dyDescent="0.25">
      <c r="A22" s="2" t="s">
        <v>651</v>
      </c>
      <c r="B22" s="1" t="s">
        <v>82</v>
      </c>
      <c r="C22" s="1" t="s">
        <v>71</v>
      </c>
      <c r="D22" s="1" t="s">
        <v>72</v>
      </c>
      <c r="E22" s="2">
        <v>2</v>
      </c>
      <c r="F22" s="1" t="s">
        <v>153</v>
      </c>
    </row>
    <row r="23" spans="1:6" x14ac:dyDescent="0.25">
      <c r="A23" s="2" t="s">
        <v>652</v>
      </c>
      <c r="B23" s="1" t="s">
        <v>83</v>
      </c>
      <c r="C23" s="1" t="s">
        <v>78</v>
      </c>
      <c r="D23" s="1" t="s">
        <v>79</v>
      </c>
      <c r="E23" s="2">
        <v>3</v>
      </c>
      <c r="F23" s="1" t="s">
        <v>154</v>
      </c>
    </row>
    <row r="24" spans="1:6" x14ac:dyDescent="0.25">
      <c r="A24" s="2" t="s">
        <v>653</v>
      </c>
      <c r="B24" s="1" t="s">
        <v>84</v>
      </c>
      <c r="C24" s="1" t="s">
        <v>85</v>
      </c>
      <c r="D24" s="1" t="s">
        <v>86</v>
      </c>
      <c r="E24" s="2">
        <v>1</v>
      </c>
      <c r="F24" s="1" t="s">
        <v>154</v>
      </c>
    </row>
    <row r="25" spans="1:6" x14ac:dyDescent="0.25">
      <c r="A25" s="2" t="s">
        <v>654</v>
      </c>
      <c r="B25" s="1" t="s">
        <v>87</v>
      </c>
      <c r="C25" s="1" t="s">
        <v>71</v>
      </c>
      <c r="D25" s="1" t="s">
        <v>72</v>
      </c>
      <c r="E25" s="2">
        <v>2</v>
      </c>
      <c r="F25" s="1" t="s">
        <v>154</v>
      </c>
    </row>
    <row r="26" spans="1:6" x14ac:dyDescent="0.25">
      <c r="A26" s="2" t="s">
        <v>655</v>
      </c>
      <c r="B26" s="1" t="s">
        <v>807</v>
      </c>
      <c r="C26" s="1" t="s">
        <v>85</v>
      </c>
      <c r="D26" s="1" t="s">
        <v>86</v>
      </c>
      <c r="E26" s="2">
        <v>1</v>
      </c>
      <c r="F26" s="1" t="s">
        <v>154</v>
      </c>
    </row>
    <row r="27" spans="1:6" x14ac:dyDescent="0.25">
      <c r="A27" s="2" t="s">
        <v>656</v>
      </c>
      <c r="B27" s="1" t="s">
        <v>808</v>
      </c>
      <c r="C27" s="1" t="s">
        <v>85</v>
      </c>
      <c r="D27" s="1" t="s">
        <v>86</v>
      </c>
      <c r="E27" s="2">
        <v>1</v>
      </c>
      <c r="F27" s="1" t="s">
        <v>154</v>
      </c>
    </row>
    <row r="28" spans="1:6" x14ac:dyDescent="0.25">
      <c r="A28" s="2" t="s">
        <v>657</v>
      </c>
      <c r="B28" s="1" t="s">
        <v>88</v>
      </c>
      <c r="C28" s="1" t="s">
        <v>85</v>
      </c>
      <c r="D28" s="1" t="s">
        <v>86</v>
      </c>
      <c r="E28" s="2">
        <v>1</v>
      </c>
      <c r="F28" s="1" t="s">
        <v>154</v>
      </c>
    </row>
    <row r="29" spans="1:6" x14ac:dyDescent="0.25">
      <c r="A29" s="2" t="s">
        <v>658</v>
      </c>
      <c r="B29" s="1" t="s">
        <v>809</v>
      </c>
      <c r="C29" s="1" t="s">
        <v>85</v>
      </c>
      <c r="D29" s="1" t="s">
        <v>86</v>
      </c>
      <c r="E29" s="2">
        <v>1</v>
      </c>
      <c r="F29" s="1" t="s">
        <v>154</v>
      </c>
    </row>
    <row r="30" spans="1:6" x14ac:dyDescent="0.25">
      <c r="A30" s="2" t="s">
        <v>659</v>
      </c>
      <c r="B30" s="1" t="s">
        <v>810</v>
      </c>
      <c r="C30" s="1" t="s">
        <v>85</v>
      </c>
      <c r="D30" s="1" t="s">
        <v>86</v>
      </c>
      <c r="E30" s="2">
        <v>1</v>
      </c>
      <c r="F30" s="1" t="s">
        <v>154</v>
      </c>
    </row>
    <row r="31" spans="1:6" x14ac:dyDescent="0.25">
      <c r="A31" s="2" t="s">
        <v>660</v>
      </c>
      <c r="B31" s="1" t="s">
        <v>89</v>
      </c>
      <c r="C31" s="1" t="s">
        <v>85</v>
      </c>
      <c r="D31" s="1" t="s">
        <v>86</v>
      </c>
      <c r="E31" s="2">
        <v>1</v>
      </c>
      <c r="F31" s="1" t="s">
        <v>155</v>
      </c>
    </row>
    <row r="32" spans="1:6" x14ac:dyDescent="0.25">
      <c r="A32" s="2" t="s">
        <v>661</v>
      </c>
      <c r="B32" s="1" t="s">
        <v>811</v>
      </c>
      <c r="C32" s="1" t="s">
        <v>85</v>
      </c>
      <c r="D32" s="1" t="s">
        <v>86</v>
      </c>
      <c r="E32" s="2">
        <v>1</v>
      </c>
      <c r="F32" s="1" t="s">
        <v>155</v>
      </c>
    </row>
    <row r="33" spans="1:6" x14ac:dyDescent="0.25">
      <c r="A33" s="2" t="s">
        <v>662</v>
      </c>
      <c r="B33" s="1" t="s">
        <v>90</v>
      </c>
      <c r="C33" s="1" t="s">
        <v>85</v>
      </c>
      <c r="D33" s="1" t="s">
        <v>86</v>
      </c>
      <c r="E33" s="2">
        <v>1</v>
      </c>
      <c r="F33" s="1" t="s">
        <v>155</v>
      </c>
    </row>
    <row r="34" spans="1:6" x14ac:dyDescent="0.25">
      <c r="A34" s="2" t="s">
        <v>663</v>
      </c>
      <c r="B34" s="1" t="s">
        <v>91</v>
      </c>
      <c r="C34" s="1" t="s">
        <v>71</v>
      </c>
      <c r="D34" s="1" t="s">
        <v>72</v>
      </c>
      <c r="E34" s="2">
        <v>2</v>
      </c>
      <c r="F34" s="1" t="s">
        <v>155</v>
      </c>
    </row>
    <row r="35" spans="1:6" x14ac:dyDescent="0.25">
      <c r="A35" s="2">
        <v>450</v>
      </c>
      <c r="B35" s="1" t="s">
        <v>158</v>
      </c>
      <c r="C35" s="1" t="s">
        <v>85</v>
      </c>
      <c r="D35" s="1" t="s">
        <v>86</v>
      </c>
      <c r="E35" s="2">
        <v>1</v>
      </c>
      <c r="F35" s="1" t="s">
        <v>155</v>
      </c>
    </row>
    <row r="36" spans="1:6" x14ac:dyDescent="0.25">
      <c r="A36" s="2" t="s">
        <v>664</v>
      </c>
      <c r="B36" s="1" t="s">
        <v>641</v>
      </c>
      <c r="C36" s="1" t="s">
        <v>68</v>
      </c>
      <c r="D36" s="1" t="s">
        <v>92</v>
      </c>
      <c r="E36" s="2">
        <v>4</v>
      </c>
      <c r="F36" s="1" t="s">
        <v>152</v>
      </c>
    </row>
    <row r="37" spans="1:6" x14ac:dyDescent="0.25">
      <c r="A37" s="2" t="s">
        <v>665</v>
      </c>
      <c r="B37" s="1" t="s">
        <v>93</v>
      </c>
      <c r="C37" s="1" t="s">
        <v>78</v>
      </c>
      <c r="D37" s="1" t="s">
        <v>79</v>
      </c>
      <c r="E37" s="2">
        <v>3</v>
      </c>
      <c r="F37" s="1" t="s">
        <v>156</v>
      </c>
    </row>
    <row r="38" spans="1:6" x14ac:dyDescent="0.25">
      <c r="A38" s="2" t="s">
        <v>666</v>
      </c>
      <c r="B38" s="1" t="s">
        <v>94</v>
      </c>
      <c r="C38" s="1" t="s">
        <v>78</v>
      </c>
      <c r="D38" s="1" t="s">
        <v>79</v>
      </c>
      <c r="E38" s="2">
        <v>3</v>
      </c>
      <c r="F38" s="1" t="s">
        <v>156</v>
      </c>
    </row>
    <row r="39" spans="1:6" x14ac:dyDescent="0.25">
      <c r="A39" s="2" t="s">
        <v>667</v>
      </c>
      <c r="B39" s="1" t="s">
        <v>95</v>
      </c>
      <c r="C39" s="1" t="s">
        <v>85</v>
      </c>
      <c r="D39" s="1" t="s">
        <v>86</v>
      </c>
      <c r="E39" s="2">
        <v>1</v>
      </c>
      <c r="F39" s="1" t="s">
        <v>157</v>
      </c>
    </row>
    <row r="40" spans="1:6" x14ac:dyDescent="0.25">
      <c r="A40" s="2" t="s">
        <v>668</v>
      </c>
      <c r="B40" s="1" t="s">
        <v>96</v>
      </c>
      <c r="C40" s="1" t="s">
        <v>85</v>
      </c>
      <c r="D40" s="1" t="s">
        <v>86</v>
      </c>
      <c r="E40" s="2">
        <v>1</v>
      </c>
      <c r="F40" s="1" t="s">
        <v>157</v>
      </c>
    </row>
    <row r="42" spans="1:6" x14ac:dyDescent="0.25">
      <c r="A42" s="1" t="s">
        <v>109</v>
      </c>
      <c r="B42" s="1" t="s">
        <v>110</v>
      </c>
      <c r="C42" s="1" t="s">
        <v>111</v>
      </c>
      <c r="D42" s="1" t="s">
        <v>112</v>
      </c>
      <c r="E42" s="1" t="s">
        <v>113</v>
      </c>
    </row>
    <row r="45" spans="1:6" x14ac:dyDescent="0.25">
      <c r="A45" s="1" t="s">
        <v>176</v>
      </c>
      <c r="B45" s="1" t="s">
        <v>177</v>
      </c>
    </row>
    <row r="46" spans="1:6" x14ac:dyDescent="0.25">
      <c r="A46" s="1">
        <v>1000</v>
      </c>
      <c r="B46" s="1" t="s">
        <v>178</v>
      </c>
    </row>
    <row r="47" spans="1:6" x14ac:dyDescent="0.25">
      <c r="A47" s="1">
        <v>11201</v>
      </c>
      <c r="B47" s="1" t="s">
        <v>179</v>
      </c>
    </row>
    <row r="48" spans="1:6" x14ac:dyDescent="0.25">
      <c r="A48" s="1">
        <v>11301</v>
      </c>
      <c r="B48" s="1" t="s">
        <v>180</v>
      </c>
    </row>
    <row r="49" spans="1:2" x14ac:dyDescent="0.25">
      <c r="A49" s="1">
        <v>11401</v>
      </c>
      <c r="B49" s="1" t="s">
        <v>181</v>
      </c>
    </row>
    <row r="50" spans="1:2" x14ac:dyDescent="0.25">
      <c r="A50" s="1">
        <v>12101</v>
      </c>
      <c r="B50" s="1" t="s">
        <v>182</v>
      </c>
    </row>
    <row r="51" spans="1:2" x14ac:dyDescent="0.25">
      <c r="A51" s="1">
        <v>12201</v>
      </c>
      <c r="B51" s="1" t="s">
        <v>183</v>
      </c>
    </row>
    <row r="52" spans="1:2" x14ac:dyDescent="0.25">
      <c r="A52" s="1">
        <v>12202</v>
      </c>
      <c r="B52" s="1" t="s">
        <v>184</v>
      </c>
    </row>
    <row r="53" spans="1:2" x14ac:dyDescent="0.25">
      <c r="A53" s="1">
        <v>12301</v>
      </c>
      <c r="B53" s="1" t="s">
        <v>185</v>
      </c>
    </row>
    <row r="54" spans="1:2" x14ac:dyDescent="0.25">
      <c r="A54" s="1">
        <v>12401</v>
      </c>
      <c r="B54" s="1" t="s">
        <v>186</v>
      </c>
    </row>
    <row r="55" spans="1:2" x14ac:dyDescent="0.25">
      <c r="A55" s="1">
        <v>13101</v>
      </c>
      <c r="B55" s="1" t="s">
        <v>187</v>
      </c>
    </row>
    <row r="56" spans="1:2" x14ac:dyDescent="0.25">
      <c r="A56" s="1">
        <v>13102</v>
      </c>
      <c r="B56" s="1" t="s">
        <v>188</v>
      </c>
    </row>
    <row r="57" spans="1:2" x14ac:dyDescent="0.25">
      <c r="A57" s="1">
        <v>13103</v>
      </c>
      <c r="B57" s="1" t="s">
        <v>189</v>
      </c>
    </row>
    <row r="58" spans="1:2" x14ac:dyDescent="0.25">
      <c r="A58" s="1">
        <v>13104</v>
      </c>
      <c r="B58" s="1" t="s">
        <v>190</v>
      </c>
    </row>
    <row r="59" spans="1:2" x14ac:dyDescent="0.25">
      <c r="A59" s="1">
        <v>13201</v>
      </c>
      <c r="B59" s="1" t="s">
        <v>191</v>
      </c>
    </row>
    <row r="60" spans="1:2" x14ac:dyDescent="0.25">
      <c r="A60" s="1">
        <v>13202</v>
      </c>
      <c r="B60" s="1" t="s">
        <v>192</v>
      </c>
    </row>
    <row r="61" spans="1:2" x14ac:dyDescent="0.25">
      <c r="A61" s="1">
        <v>13301</v>
      </c>
      <c r="B61" s="1" t="s">
        <v>193</v>
      </c>
    </row>
    <row r="62" spans="1:2" x14ac:dyDescent="0.25">
      <c r="A62" s="1">
        <v>13401</v>
      </c>
      <c r="B62" s="1" t="s">
        <v>194</v>
      </c>
    </row>
    <row r="63" spans="1:2" x14ac:dyDescent="0.25">
      <c r="A63" s="1">
        <v>13402</v>
      </c>
      <c r="B63" s="1" t="s">
        <v>195</v>
      </c>
    </row>
    <row r="64" spans="1:2" x14ac:dyDescent="0.25">
      <c r="A64">
        <v>13403</v>
      </c>
      <c r="B64" s="1" t="s">
        <v>196</v>
      </c>
    </row>
    <row r="65" spans="1:2" x14ac:dyDescent="0.25">
      <c r="A65">
        <v>13404</v>
      </c>
      <c r="B65" s="1" t="s">
        <v>197</v>
      </c>
    </row>
    <row r="66" spans="1:2" x14ac:dyDescent="0.25">
      <c r="A66">
        <v>13405</v>
      </c>
      <c r="B66" s="1" t="s">
        <v>198</v>
      </c>
    </row>
    <row r="67" spans="1:2" x14ac:dyDescent="0.25">
      <c r="A67">
        <v>13406</v>
      </c>
      <c r="B67" s="1" t="s">
        <v>199</v>
      </c>
    </row>
    <row r="68" spans="1:2" x14ac:dyDescent="0.25">
      <c r="A68">
        <v>13407</v>
      </c>
      <c r="B68" s="1" t="s">
        <v>200</v>
      </c>
    </row>
    <row r="69" spans="1:2" x14ac:dyDescent="0.25">
      <c r="A69">
        <v>13408</v>
      </c>
      <c r="B69" s="1" t="s">
        <v>201</v>
      </c>
    </row>
    <row r="70" spans="1:2" x14ac:dyDescent="0.25">
      <c r="A70">
        <v>13409</v>
      </c>
      <c r="B70" s="1" t="s">
        <v>202</v>
      </c>
    </row>
    <row r="71" spans="1:2" x14ac:dyDescent="0.25">
      <c r="A71">
        <v>13410</v>
      </c>
      <c r="B71" s="1" t="s">
        <v>203</v>
      </c>
    </row>
    <row r="72" spans="1:2" x14ac:dyDescent="0.25">
      <c r="A72">
        <v>13411</v>
      </c>
      <c r="B72" s="1" t="s">
        <v>204</v>
      </c>
    </row>
    <row r="73" spans="1:2" x14ac:dyDescent="0.25">
      <c r="A73">
        <v>13412</v>
      </c>
      <c r="B73" s="1" t="s">
        <v>205</v>
      </c>
    </row>
    <row r="74" spans="1:2" x14ac:dyDescent="0.25">
      <c r="A74">
        <v>13413</v>
      </c>
      <c r="B74" s="1" t="s">
        <v>206</v>
      </c>
    </row>
    <row r="75" spans="1:2" x14ac:dyDescent="0.25">
      <c r="A75">
        <v>13414</v>
      </c>
      <c r="B75" s="1" t="s">
        <v>207</v>
      </c>
    </row>
    <row r="76" spans="1:2" x14ac:dyDescent="0.25">
      <c r="A76">
        <v>13501</v>
      </c>
      <c r="B76" s="1" t="s">
        <v>208</v>
      </c>
    </row>
    <row r="77" spans="1:2" x14ac:dyDescent="0.25">
      <c r="A77">
        <v>13601</v>
      </c>
      <c r="B77" s="1" t="s">
        <v>209</v>
      </c>
    </row>
    <row r="78" spans="1:2" x14ac:dyDescent="0.25">
      <c r="A78">
        <v>13602</v>
      </c>
      <c r="B78" s="1" t="s">
        <v>210</v>
      </c>
    </row>
    <row r="79" spans="1:2" x14ac:dyDescent="0.25">
      <c r="A79">
        <v>13603</v>
      </c>
      <c r="B79" s="1" t="s">
        <v>211</v>
      </c>
    </row>
    <row r="80" spans="1:2" x14ac:dyDescent="0.25">
      <c r="A80">
        <v>13604</v>
      </c>
      <c r="B80" s="1" t="s">
        <v>212</v>
      </c>
    </row>
    <row r="81" spans="1:2" x14ac:dyDescent="0.25">
      <c r="A81">
        <v>13605</v>
      </c>
      <c r="B81" s="1" t="s">
        <v>213</v>
      </c>
    </row>
    <row r="82" spans="1:2" x14ac:dyDescent="0.25">
      <c r="A82">
        <v>13701</v>
      </c>
      <c r="B82" s="1" t="s">
        <v>214</v>
      </c>
    </row>
    <row r="83" spans="1:2" x14ac:dyDescent="0.25">
      <c r="A83">
        <v>13801</v>
      </c>
      <c r="B83" s="1" t="s">
        <v>215</v>
      </c>
    </row>
    <row r="84" spans="1:2" x14ac:dyDescent="0.25">
      <c r="A84">
        <v>14101</v>
      </c>
      <c r="B84" s="1" t="s">
        <v>216</v>
      </c>
    </row>
    <row r="85" spans="1:2" x14ac:dyDescent="0.25">
      <c r="A85">
        <v>14102</v>
      </c>
      <c r="B85" s="1" t="s">
        <v>217</v>
      </c>
    </row>
    <row r="86" spans="1:2" x14ac:dyDescent="0.25">
      <c r="A86">
        <v>14103</v>
      </c>
      <c r="B86" s="1" t="s">
        <v>218</v>
      </c>
    </row>
    <row r="87" spans="1:2" x14ac:dyDescent="0.25">
      <c r="A87">
        <v>14104</v>
      </c>
      <c r="B87" s="1" t="s">
        <v>219</v>
      </c>
    </row>
    <row r="88" spans="1:2" x14ac:dyDescent="0.25">
      <c r="A88">
        <v>14105</v>
      </c>
      <c r="B88" s="1" t="s">
        <v>220</v>
      </c>
    </row>
    <row r="89" spans="1:2" x14ac:dyDescent="0.25">
      <c r="A89">
        <v>14201</v>
      </c>
      <c r="B89" s="1" t="s">
        <v>221</v>
      </c>
    </row>
    <row r="90" spans="1:2" x14ac:dyDescent="0.25">
      <c r="A90">
        <v>14202</v>
      </c>
      <c r="B90" s="1" t="s">
        <v>222</v>
      </c>
    </row>
    <row r="91" spans="1:2" x14ac:dyDescent="0.25">
      <c r="A91">
        <v>14301</v>
      </c>
      <c r="B91" s="1" t="s">
        <v>223</v>
      </c>
    </row>
    <row r="92" spans="1:2" x14ac:dyDescent="0.25">
      <c r="A92">
        <v>14302</v>
      </c>
      <c r="B92" s="1" t="s">
        <v>224</v>
      </c>
    </row>
    <row r="93" spans="1:2" x14ac:dyDescent="0.25">
      <c r="A93">
        <v>14401</v>
      </c>
      <c r="B93" s="1" t="s">
        <v>225</v>
      </c>
    </row>
    <row r="94" spans="1:2" x14ac:dyDescent="0.25">
      <c r="A94">
        <v>14402</v>
      </c>
      <c r="B94" s="1" t="s">
        <v>226</v>
      </c>
    </row>
    <row r="95" spans="1:2" x14ac:dyDescent="0.25">
      <c r="A95">
        <v>14403</v>
      </c>
      <c r="B95" s="1" t="s">
        <v>227</v>
      </c>
    </row>
    <row r="96" spans="1:2" x14ac:dyDescent="0.25">
      <c r="A96">
        <v>14404</v>
      </c>
      <c r="B96" s="1" t="s">
        <v>228</v>
      </c>
    </row>
    <row r="97" spans="1:2" x14ac:dyDescent="0.25">
      <c r="A97">
        <v>14405</v>
      </c>
      <c r="B97" s="1" t="s">
        <v>229</v>
      </c>
    </row>
    <row r="98" spans="1:2" x14ac:dyDescent="0.25">
      <c r="A98">
        <v>14406</v>
      </c>
      <c r="B98" s="1" t="s">
        <v>230</v>
      </c>
    </row>
    <row r="99" spans="1:2" x14ac:dyDescent="0.25">
      <c r="A99">
        <v>15101</v>
      </c>
      <c r="B99" s="1" t="s">
        <v>231</v>
      </c>
    </row>
    <row r="100" spans="1:2" x14ac:dyDescent="0.25">
      <c r="A100">
        <v>15102</v>
      </c>
      <c r="B100" s="1" t="s">
        <v>232</v>
      </c>
    </row>
    <row r="101" spans="1:2" x14ac:dyDescent="0.25">
      <c r="A101">
        <v>15103</v>
      </c>
      <c r="B101" s="1" t="s">
        <v>233</v>
      </c>
    </row>
    <row r="102" spans="1:2" x14ac:dyDescent="0.25">
      <c r="A102">
        <v>15201</v>
      </c>
      <c r="B102" s="1" t="s">
        <v>234</v>
      </c>
    </row>
    <row r="103" spans="1:2" x14ac:dyDescent="0.25">
      <c r="A103">
        <v>15202</v>
      </c>
      <c r="B103" s="1" t="s">
        <v>235</v>
      </c>
    </row>
    <row r="104" spans="1:2" x14ac:dyDescent="0.25">
      <c r="A104">
        <v>15301</v>
      </c>
      <c r="B104" s="1" t="s">
        <v>236</v>
      </c>
    </row>
    <row r="105" spans="1:2" x14ac:dyDescent="0.25">
      <c r="A105">
        <v>15401</v>
      </c>
      <c r="B105" s="1" t="s">
        <v>237</v>
      </c>
    </row>
    <row r="106" spans="1:2" x14ac:dyDescent="0.25">
      <c r="A106">
        <v>15402</v>
      </c>
      <c r="B106" s="1" t="s">
        <v>238</v>
      </c>
    </row>
    <row r="107" spans="1:2" x14ac:dyDescent="0.25">
      <c r="A107">
        <v>15403</v>
      </c>
      <c r="B107" s="1" t="s">
        <v>239</v>
      </c>
    </row>
    <row r="108" spans="1:2" x14ac:dyDescent="0.25">
      <c r="A108">
        <v>15501</v>
      </c>
      <c r="B108" s="1" t="s">
        <v>240</v>
      </c>
    </row>
    <row r="109" spans="1:2" x14ac:dyDescent="0.25">
      <c r="A109">
        <v>15901</v>
      </c>
      <c r="B109" s="1" t="s">
        <v>241</v>
      </c>
    </row>
    <row r="110" spans="1:2" x14ac:dyDescent="0.25">
      <c r="A110">
        <v>15902</v>
      </c>
      <c r="B110" s="1" t="s">
        <v>242</v>
      </c>
    </row>
    <row r="111" spans="1:2" x14ac:dyDescent="0.25">
      <c r="A111">
        <v>16101</v>
      </c>
      <c r="B111" s="1" t="s">
        <v>243</v>
      </c>
    </row>
    <row r="112" spans="1:2" x14ac:dyDescent="0.25">
      <c r="A112">
        <v>16102</v>
      </c>
      <c r="B112" s="1" t="s">
        <v>244</v>
      </c>
    </row>
    <row r="113" spans="1:2" x14ac:dyDescent="0.25">
      <c r="A113">
        <v>16103</v>
      </c>
      <c r="B113" s="1" t="s">
        <v>245</v>
      </c>
    </row>
    <row r="114" spans="1:2" x14ac:dyDescent="0.25">
      <c r="A114">
        <v>16104</v>
      </c>
      <c r="B114" s="1" t="s">
        <v>246</v>
      </c>
    </row>
    <row r="115" spans="1:2" x14ac:dyDescent="0.25">
      <c r="A115">
        <v>16105</v>
      </c>
      <c r="B115" s="1" t="s">
        <v>247</v>
      </c>
    </row>
    <row r="116" spans="1:2" x14ac:dyDescent="0.25">
      <c r="A116">
        <v>16106</v>
      </c>
      <c r="B116" s="1" t="s">
        <v>248</v>
      </c>
    </row>
    <row r="117" spans="1:2" x14ac:dyDescent="0.25">
      <c r="A117">
        <v>16107</v>
      </c>
      <c r="B117" s="1" t="s">
        <v>249</v>
      </c>
    </row>
    <row r="118" spans="1:2" x14ac:dyDescent="0.25">
      <c r="A118">
        <v>16108</v>
      </c>
      <c r="B118" s="1" t="s">
        <v>250</v>
      </c>
    </row>
    <row r="119" spans="1:2" x14ac:dyDescent="0.25">
      <c r="A119">
        <v>17101</v>
      </c>
      <c r="B119" s="1" t="s">
        <v>251</v>
      </c>
    </row>
    <row r="120" spans="1:2" x14ac:dyDescent="0.25">
      <c r="A120">
        <v>17102</v>
      </c>
      <c r="B120" s="1" t="s">
        <v>252</v>
      </c>
    </row>
    <row r="121" spans="1:2" x14ac:dyDescent="0.25">
      <c r="A121">
        <v>2000</v>
      </c>
      <c r="B121" s="1" t="s">
        <v>253</v>
      </c>
    </row>
    <row r="122" spans="1:2" x14ac:dyDescent="0.25">
      <c r="A122">
        <v>21101</v>
      </c>
      <c r="B122" s="1" t="s">
        <v>254</v>
      </c>
    </row>
    <row r="123" spans="1:2" x14ac:dyDescent="0.25">
      <c r="A123">
        <v>21201</v>
      </c>
      <c r="B123" s="1" t="s">
        <v>255</v>
      </c>
    </row>
    <row r="124" spans="1:2" x14ac:dyDescent="0.25">
      <c r="A124">
        <v>21301</v>
      </c>
      <c r="B124" s="1" t="s">
        <v>256</v>
      </c>
    </row>
    <row r="125" spans="1:2" x14ac:dyDescent="0.25">
      <c r="A125">
        <v>21401</v>
      </c>
      <c r="B125" s="1" t="s">
        <v>257</v>
      </c>
    </row>
    <row r="126" spans="1:2" x14ac:dyDescent="0.25">
      <c r="A126">
        <v>21501</v>
      </c>
      <c r="B126" s="1" t="s">
        <v>258</v>
      </c>
    </row>
    <row r="127" spans="1:2" x14ac:dyDescent="0.25">
      <c r="A127">
        <v>21502</v>
      </c>
      <c r="B127" s="1" t="s">
        <v>259</v>
      </c>
    </row>
    <row r="128" spans="1:2" x14ac:dyDescent="0.25">
      <c r="A128">
        <v>21601</v>
      </c>
      <c r="B128" s="1" t="s">
        <v>260</v>
      </c>
    </row>
    <row r="129" spans="1:2" x14ac:dyDescent="0.25">
      <c r="A129">
        <v>21701</v>
      </c>
      <c r="B129" s="1" t="s">
        <v>261</v>
      </c>
    </row>
    <row r="130" spans="1:2" x14ac:dyDescent="0.25">
      <c r="A130">
        <v>22101</v>
      </c>
      <c r="B130" s="1" t="s">
        <v>262</v>
      </c>
    </row>
    <row r="131" spans="1:2" x14ac:dyDescent="0.25">
      <c r="A131">
        <v>22102</v>
      </c>
      <c r="B131" s="1" t="s">
        <v>263</v>
      </c>
    </row>
    <row r="132" spans="1:2" x14ac:dyDescent="0.25">
      <c r="A132">
        <v>22103</v>
      </c>
      <c r="B132" s="1" t="s">
        <v>264</v>
      </c>
    </row>
    <row r="133" spans="1:2" x14ac:dyDescent="0.25">
      <c r="A133">
        <v>22104</v>
      </c>
      <c r="B133" s="1" t="s">
        <v>265</v>
      </c>
    </row>
    <row r="134" spans="1:2" x14ac:dyDescent="0.25">
      <c r="A134">
        <v>22105</v>
      </c>
      <c r="B134" s="1" t="s">
        <v>266</v>
      </c>
    </row>
    <row r="135" spans="1:2" x14ac:dyDescent="0.25">
      <c r="A135">
        <v>22106</v>
      </c>
      <c r="B135" s="1" t="s">
        <v>267</v>
      </c>
    </row>
    <row r="136" spans="1:2" x14ac:dyDescent="0.25">
      <c r="A136">
        <v>22201</v>
      </c>
      <c r="B136" s="1" t="s">
        <v>268</v>
      </c>
    </row>
    <row r="137" spans="1:2" x14ac:dyDescent="0.25">
      <c r="A137">
        <v>22301</v>
      </c>
      <c r="B137" s="1" t="s">
        <v>269</v>
      </c>
    </row>
    <row r="138" spans="1:2" x14ac:dyDescent="0.25">
      <c r="A138">
        <v>23101</v>
      </c>
      <c r="B138" s="1" t="s">
        <v>270</v>
      </c>
    </row>
    <row r="139" spans="1:2" x14ac:dyDescent="0.25">
      <c r="A139">
        <v>23201</v>
      </c>
      <c r="B139" s="1" t="s">
        <v>271</v>
      </c>
    </row>
    <row r="140" spans="1:2" x14ac:dyDescent="0.25">
      <c r="A140">
        <v>23301</v>
      </c>
      <c r="B140" s="1" t="s">
        <v>272</v>
      </c>
    </row>
    <row r="141" spans="1:2" x14ac:dyDescent="0.25">
      <c r="A141">
        <v>23401</v>
      </c>
      <c r="B141" s="1" t="s">
        <v>273</v>
      </c>
    </row>
    <row r="142" spans="1:2" x14ac:dyDescent="0.25">
      <c r="A142">
        <v>23501</v>
      </c>
      <c r="B142" s="1" t="s">
        <v>274</v>
      </c>
    </row>
    <row r="143" spans="1:2" x14ac:dyDescent="0.25">
      <c r="A143">
        <v>23601</v>
      </c>
      <c r="B143" s="1" t="s">
        <v>275</v>
      </c>
    </row>
    <row r="144" spans="1:2" x14ac:dyDescent="0.25">
      <c r="A144">
        <v>23701</v>
      </c>
      <c r="B144" s="1" t="s">
        <v>276</v>
      </c>
    </row>
    <row r="145" spans="1:2" x14ac:dyDescent="0.25">
      <c r="A145">
        <v>23801</v>
      </c>
      <c r="B145" s="1" t="s">
        <v>277</v>
      </c>
    </row>
    <row r="146" spans="1:2" x14ac:dyDescent="0.25">
      <c r="A146">
        <v>23901</v>
      </c>
      <c r="B146" s="1" t="s">
        <v>278</v>
      </c>
    </row>
    <row r="147" spans="1:2" x14ac:dyDescent="0.25">
      <c r="A147">
        <v>23902</v>
      </c>
      <c r="B147" s="1" t="s">
        <v>279</v>
      </c>
    </row>
    <row r="148" spans="1:2" x14ac:dyDescent="0.25">
      <c r="A148">
        <v>24101</v>
      </c>
      <c r="B148" s="1" t="s">
        <v>280</v>
      </c>
    </row>
    <row r="149" spans="1:2" x14ac:dyDescent="0.25">
      <c r="A149">
        <v>24201</v>
      </c>
      <c r="B149" s="1" t="s">
        <v>281</v>
      </c>
    </row>
    <row r="150" spans="1:2" x14ac:dyDescent="0.25">
      <c r="A150">
        <v>24301</v>
      </c>
      <c r="B150" s="1" t="s">
        <v>282</v>
      </c>
    </row>
    <row r="151" spans="1:2" x14ac:dyDescent="0.25">
      <c r="A151">
        <v>24401</v>
      </c>
      <c r="B151" s="1" t="s">
        <v>283</v>
      </c>
    </row>
    <row r="152" spans="1:2" x14ac:dyDescent="0.25">
      <c r="A152">
        <v>24501</v>
      </c>
      <c r="B152" s="1" t="s">
        <v>284</v>
      </c>
    </row>
    <row r="153" spans="1:2" x14ac:dyDescent="0.25">
      <c r="A153">
        <v>24601</v>
      </c>
      <c r="B153" s="1" t="s">
        <v>285</v>
      </c>
    </row>
    <row r="154" spans="1:2" x14ac:dyDescent="0.25">
      <c r="A154">
        <v>24701</v>
      </c>
      <c r="B154" s="1" t="s">
        <v>286</v>
      </c>
    </row>
    <row r="155" spans="1:2" x14ac:dyDescent="0.25">
      <c r="A155">
        <v>24801</v>
      </c>
      <c r="B155" s="1" t="s">
        <v>287</v>
      </c>
    </row>
    <row r="156" spans="1:2" x14ac:dyDescent="0.25">
      <c r="A156">
        <v>24901</v>
      </c>
      <c r="B156" s="1" t="s">
        <v>288</v>
      </c>
    </row>
    <row r="157" spans="1:2" x14ac:dyDescent="0.25">
      <c r="A157">
        <v>25101</v>
      </c>
      <c r="B157" s="1" t="s">
        <v>289</v>
      </c>
    </row>
    <row r="158" spans="1:2" x14ac:dyDescent="0.25">
      <c r="A158">
        <v>25201</v>
      </c>
      <c r="B158" s="1" t="s">
        <v>290</v>
      </c>
    </row>
    <row r="159" spans="1:2" x14ac:dyDescent="0.25">
      <c r="A159">
        <v>25301</v>
      </c>
      <c r="B159" s="1" t="s">
        <v>291</v>
      </c>
    </row>
    <row r="160" spans="1:2" x14ac:dyDescent="0.25">
      <c r="A160">
        <v>25401</v>
      </c>
      <c r="B160" s="1" t="s">
        <v>292</v>
      </c>
    </row>
    <row r="161" spans="1:2" x14ac:dyDescent="0.25">
      <c r="A161">
        <v>25501</v>
      </c>
      <c r="B161" s="1" t="s">
        <v>293</v>
      </c>
    </row>
    <row r="162" spans="1:2" x14ac:dyDescent="0.25">
      <c r="A162">
        <v>25901</v>
      </c>
      <c r="B162" s="1" t="s">
        <v>294</v>
      </c>
    </row>
    <row r="163" spans="1:2" x14ac:dyDescent="0.25">
      <c r="A163">
        <v>26101</v>
      </c>
      <c r="B163" s="1" t="s">
        <v>295</v>
      </c>
    </row>
    <row r="164" spans="1:2" x14ac:dyDescent="0.25">
      <c r="A164">
        <v>26102</v>
      </c>
      <c r="B164" s="1" t="s">
        <v>296</v>
      </c>
    </row>
    <row r="165" spans="1:2" x14ac:dyDescent="0.25">
      <c r="A165">
        <v>26103</v>
      </c>
      <c r="B165" s="1" t="s">
        <v>297</v>
      </c>
    </row>
    <row r="166" spans="1:2" x14ac:dyDescent="0.25">
      <c r="A166">
        <v>26104</v>
      </c>
      <c r="B166" s="1" t="s">
        <v>298</v>
      </c>
    </row>
    <row r="167" spans="1:2" x14ac:dyDescent="0.25">
      <c r="A167">
        <v>26105</v>
      </c>
      <c r="B167" s="1" t="s">
        <v>299</v>
      </c>
    </row>
    <row r="168" spans="1:2" x14ac:dyDescent="0.25">
      <c r="A168">
        <v>26106</v>
      </c>
      <c r="B168" s="1" t="s">
        <v>300</v>
      </c>
    </row>
    <row r="169" spans="1:2" x14ac:dyDescent="0.25">
      <c r="A169">
        <v>26107</v>
      </c>
      <c r="B169" s="1" t="s">
        <v>301</v>
      </c>
    </row>
    <row r="170" spans="1:2" x14ac:dyDescent="0.25">
      <c r="A170">
        <v>26108</v>
      </c>
      <c r="B170" s="1" t="s">
        <v>302</v>
      </c>
    </row>
    <row r="171" spans="1:2" x14ac:dyDescent="0.25">
      <c r="A171">
        <v>27101</v>
      </c>
      <c r="B171" s="1" t="s">
        <v>303</v>
      </c>
    </row>
    <row r="172" spans="1:2" x14ac:dyDescent="0.25">
      <c r="A172">
        <v>27201</v>
      </c>
      <c r="B172" s="1" t="s">
        <v>304</v>
      </c>
    </row>
    <row r="173" spans="1:2" x14ac:dyDescent="0.25">
      <c r="A173">
        <v>27301</v>
      </c>
      <c r="B173" s="1" t="s">
        <v>305</v>
      </c>
    </row>
    <row r="174" spans="1:2" x14ac:dyDescent="0.25">
      <c r="A174">
        <v>27401</v>
      </c>
      <c r="B174" s="1" t="s">
        <v>306</v>
      </c>
    </row>
    <row r="175" spans="1:2" x14ac:dyDescent="0.25">
      <c r="A175">
        <v>27501</v>
      </c>
      <c r="B175" s="1" t="s">
        <v>307</v>
      </c>
    </row>
    <row r="176" spans="1:2" x14ac:dyDescent="0.25">
      <c r="A176">
        <v>28101</v>
      </c>
      <c r="B176" s="1" t="s">
        <v>308</v>
      </c>
    </row>
    <row r="177" spans="1:2" x14ac:dyDescent="0.25">
      <c r="A177">
        <v>28201</v>
      </c>
      <c r="B177" s="1" t="s">
        <v>309</v>
      </c>
    </row>
    <row r="178" spans="1:2" x14ac:dyDescent="0.25">
      <c r="A178">
        <v>28301</v>
      </c>
      <c r="B178" s="1" t="s">
        <v>310</v>
      </c>
    </row>
    <row r="179" spans="1:2" x14ac:dyDescent="0.25">
      <c r="A179">
        <v>29101</v>
      </c>
      <c r="B179" s="1" t="s">
        <v>311</v>
      </c>
    </row>
    <row r="180" spans="1:2" x14ac:dyDescent="0.25">
      <c r="A180">
        <v>29201</v>
      </c>
      <c r="B180" s="1" t="s">
        <v>312</v>
      </c>
    </row>
    <row r="181" spans="1:2" x14ac:dyDescent="0.25">
      <c r="A181">
        <v>29301</v>
      </c>
      <c r="B181" s="1" t="s">
        <v>313</v>
      </c>
    </row>
    <row r="182" spans="1:2" x14ac:dyDescent="0.25">
      <c r="A182">
        <v>29401</v>
      </c>
      <c r="B182" s="1" t="s">
        <v>314</v>
      </c>
    </row>
    <row r="183" spans="1:2" x14ac:dyDescent="0.25">
      <c r="A183">
        <v>29501</v>
      </c>
      <c r="B183" s="1" t="s">
        <v>315</v>
      </c>
    </row>
    <row r="184" spans="1:2" x14ac:dyDescent="0.25">
      <c r="A184">
        <v>29601</v>
      </c>
      <c r="B184" s="1" t="s">
        <v>316</v>
      </c>
    </row>
    <row r="185" spans="1:2" x14ac:dyDescent="0.25">
      <c r="A185">
        <v>29701</v>
      </c>
      <c r="B185" s="1" t="s">
        <v>317</v>
      </c>
    </row>
    <row r="186" spans="1:2" x14ac:dyDescent="0.25">
      <c r="A186">
        <v>29801</v>
      </c>
      <c r="B186" s="1" t="s">
        <v>318</v>
      </c>
    </row>
    <row r="187" spans="1:2" x14ac:dyDescent="0.25">
      <c r="A187">
        <v>29901</v>
      </c>
      <c r="B187" s="1" t="s">
        <v>319</v>
      </c>
    </row>
    <row r="188" spans="1:2" x14ac:dyDescent="0.25">
      <c r="A188">
        <v>3000</v>
      </c>
      <c r="B188" s="1" t="s">
        <v>320</v>
      </c>
    </row>
    <row r="189" spans="1:2" x14ac:dyDescent="0.25">
      <c r="A189">
        <v>31101</v>
      </c>
      <c r="B189" s="1" t="s">
        <v>321</v>
      </c>
    </row>
    <row r="190" spans="1:2" x14ac:dyDescent="0.25">
      <c r="A190">
        <v>31201</v>
      </c>
      <c r="B190" s="1" t="s">
        <v>322</v>
      </c>
    </row>
    <row r="191" spans="1:2" x14ac:dyDescent="0.25">
      <c r="A191">
        <v>31301</v>
      </c>
      <c r="B191" s="1" t="s">
        <v>323</v>
      </c>
    </row>
    <row r="192" spans="1:2" x14ac:dyDescent="0.25">
      <c r="A192">
        <v>31401</v>
      </c>
      <c r="B192" s="1" t="s">
        <v>324</v>
      </c>
    </row>
    <row r="193" spans="1:2" x14ac:dyDescent="0.25">
      <c r="A193">
        <v>31501</v>
      </c>
      <c r="B193" s="1" t="s">
        <v>325</v>
      </c>
    </row>
    <row r="194" spans="1:2" x14ac:dyDescent="0.25">
      <c r="A194">
        <v>31601</v>
      </c>
      <c r="B194" s="1" t="s">
        <v>326</v>
      </c>
    </row>
    <row r="195" spans="1:2" x14ac:dyDescent="0.25">
      <c r="A195">
        <v>31602</v>
      </c>
      <c r="B195" s="1" t="s">
        <v>327</v>
      </c>
    </row>
    <row r="196" spans="1:2" x14ac:dyDescent="0.25">
      <c r="A196">
        <v>31603</v>
      </c>
      <c r="B196" s="1" t="s">
        <v>328</v>
      </c>
    </row>
    <row r="197" spans="1:2" x14ac:dyDescent="0.25">
      <c r="A197">
        <v>31701</v>
      </c>
      <c r="B197" s="1" t="s">
        <v>329</v>
      </c>
    </row>
    <row r="198" spans="1:2" x14ac:dyDescent="0.25">
      <c r="A198">
        <v>31801</v>
      </c>
      <c r="B198" s="1" t="s">
        <v>330</v>
      </c>
    </row>
    <row r="199" spans="1:2" x14ac:dyDescent="0.25">
      <c r="A199">
        <v>31802</v>
      </c>
      <c r="B199" s="1" t="s">
        <v>331</v>
      </c>
    </row>
    <row r="200" spans="1:2" x14ac:dyDescent="0.25">
      <c r="A200">
        <v>31901</v>
      </c>
      <c r="B200" s="1" t="s">
        <v>332</v>
      </c>
    </row>
    <row r="201" spans="1:2" x14ac:dyDescent="0.25">
      <c r="A201">
        <v>31902</v>
      </c>
      <c r="B201" s="1" t="s">
        <v>333</v>
      </c>
    </row>
    <row r="202" spans="1:2" x14ac:dyDescent="0.25">
      <c r="A202">
        <v>31903</v>
      </c>
      <c r="B202" s="1" t="s">
        <v>334</v>
      </c>
    </row>
    <row r="203" spans="1:2" x14ac:dyDescent="0.25">
      <c r="A203">
        <v>31904</v>
      </c>
      <c r="B203" s="1" t="s">
        <v>335</v>
      </c>
    </row>
    <row r="204" spans="1:2" x14ac:dyDescent="0.25">
      <c r="A204">
        <v>32101</v>
      </c>
      <c r="B204" s="1" t="s">
        <v>336</v>
      </c>
    </row>
    <row r="205" spans="1:2" x14ac:dyDescent="0.25">
      <c r="A205">
        <v>32201</v>
      </c>
      <c r="B205" s="1" t="s">
        <v>337</v>
      </c>
    </row>
    <row r="206" spans="1:2" x14ac:dyDescent="0.25">
      <c r="A206">
        <v>32301</v>
      </c>
      <c r="B206" s="1" t="s">
        <v>338</v>
      </c>
    </row>
    <row r="207" spans="1:2" x14ac:dyDescent="0.25">
      <c r="A207">
        <v>32302</v>
      </c>
      <c r="B207" s="1" t="s">
        <v>339</v>
      </c>
    </row>
    <row r="208" spans="1:2" x14ac:dyDescent="0.25">
      <c r="A208">
        <v>32303</v>
      </c>
      <c r="B208" s="1" t="s">
        <v>340</v>
      </c>
    </row>
    <row r="209" spans="1:2" x14ac:dyDescent="0.25">
      <c r="A209">
        <v>32401</v>
      </c>
      <c r="B209" s="1" t="s">
        <v>341</v>
      </c>
    </row>
    <row r="210" spans="1:2" x14ac:dyDescent="0.25">
      <c r="A210">
        <v>32501</v>
      </c>
      <c r="B210" s="1" t="s">
        <v>342</v>
      </c>
    </row>
    <row r="211" spans="1:2" x14ac:dyDescent="0.25">
      <c r="A211">
        <v>32502</v>
      </c>
      <c r="B211" s="1" t="s">
        <v>343</v>
      </c>
    </row>
    <row r="212" spans="1:2" x14ac:dyDescent="0.25">
      <c r="A212">
        <v>32503</v>
      </c>
      <c r="B212" s="1" t="s">
        <v>344</v>
      </c>
    </row>
    <row r="213" spans="1:2" x14ac:dyDescent="0.25">
      <c r="A213">
        <v>32504</v>
      </c>
      <c r="B213" s="1" t="s">
        <v>345</v>
      </c>
    </row>
    <row r="214" spans="1:2" x14ac:dyDescent="0.25">
      <c r="A214">
        <v>32505</v>
      </c>
      <c r="B214" s="1" t="s">
        <v>346</v>
      </c>
    </row>
    <row r="215" spans="1:2" x14ac:dyDescent="0.25">
      <c r="A215">
        <v>32601</v>
      </c>
      <c r="B215" s="1" t="s">
        <v>347</v>
      </c>
    </row>
    <row r="216" spans="1:2" x14ac:dyDescent="0.25">
      <c r="A216">
        <v>32701</v>
      </c>
      <c r="B216" s="1" t="s">
        <v>348</v>
      </c>
    </row>
    <row r="217" spans="1:2" x14ac:dyDescent="0.25">
      <c r="A217">
        <v>32901</v>
      </c>
      <c r="B217" s="1" t="s">
        <v>349</v>
      </c>
    </row>
    <row r="218" spans="1:2" x14ac:dyDescent="0.25">
      <c r="A218">
        <v>32902</v>
      </c>
      <c r="B218" s="1" t="s">
        <v>350</v>
      </c>
    </row>
    <row r="219" spans="1:2" x14ac:dyDescent="0.25">
      <c r="A219">
        <v>32903</v>
      </c>
      <c r="B219" s="1" t="s">
        <v>351</v>
      </c>
    </row>
    <row r="220" spans="1:2" x14ac:dyDescent="0.25">
      <c r="A220">
        <v>33101</v>
      </c>
      <c r="B220" s="1" t="s">
        <v>352</v>
      </c>
    </row>
    <row r="221" spans="1:2" x14ac:dyDescent="0.25">
      <c r="A221">
        <v>33102</v>
      </c>
      <c r="B221" s="1" t="s">
        <v>353</v>
      </c>
    </row>
    <row r="222" spans="1:2" x14ac:dyDescent="0.25">
      <c r="A222">
        <v>33103</v>
      </c>
      <c r="B222" s="1" t="s">
        <v>354</v>
      </c>
    </row>
    <row r="223" spans="1:2" x14ac:dyDescent="0.25">
      <c r="A223">
        <v>33104</v>
      </c>
      <c r="B223" s="1" t="s">
        <v>355</v>
      </c>
    </row>
    <row r="224" spans="1:2" x14ac:dyDescent="0.25">
      <c r="A224">
        <v>33105</v>
      </c>
      <c r="B224" s="1" t="s">
        <v>356</v>
      </c>
    </row>
    <row r="225" spans="1:2" x14ac:dyDescent="0.25">
      <c r="A225">
        <v>33301</v>
      </c>
      <c r="B225" s="1" t="s">
        <v>357</v>
      </c>
    </row>
    <row r="226" spans="1:2" x14ac:dyDescent="0.25">
      <c r="A226">
        <v>33302</v>
      </c>
      <c r="B226" s="1" t="s">
        <v>358</v>
      </c>
    </row>
    <row r="227" spans="1:2" x14ac:dyDescent="0.25">
      <c r="A227">
        <v>33303</v>
      </c>
      <c r="B227" s="1" t="s">
        <v>359</v>
      </c>
    </row>
    <row r="228" spans="1:2" x14ac:dyDescent="0.25">
      <c r="A228">
        <v>33304</v>
      </c>
      <c r="B228" s="1" t="s">
        <v>360</v>
      </c>
    </row>
    <row r="229" spans="1:2" x14ac:dyDescent="0.25">
      <c r="A229">
        <v>33401</v>
      </c>
      <c r="B229" s="1" t="s">
        <v>361</v>
      </c>
    </row>
    <row r="230" spans="1:2" x14ac:dyDescent="0.25">
      <c r="A230">
        <v>33501</v>
      </c>
      <c r="B230" s="1" t="s">
        <v>362</v>
      </c>
    </row>
    <row r="231" spans="1:2" x14ac:dyDescent="0.25">
      <c r="A231">
        <v>33601</v>
      </c>
      <c r="B231" s="1" t="s">
        <v>363</v>
      </c>
    </row>
    <row r="232" spans="1:2" x14ac:dyDescent="0.25">
      <c r="A232">
        <v>33602</v>
      </c>
      <c r="B232" s="1" t="s">
        <v>364</v>
      </c>
    </row>
    <row r="233" spans="1:2" x14ac:dyDescent="0.25">
      <c r="A233">
        <v>33603</v>
      </c>
      <c r="B233" s="1" t="s">
        <v>365</v>
      </c>
    </row>
    <row r="234" spans="1:2" x14ac:dyDescent="0.25">
      <c r="A234">
        <v>33604</v>
      </c>
      <c r="B234" s="1" t="s">
        <v>366</v>
      </c>
    </row>
    <row r="235" spans="1:2" x14ac:dyDescent="0.25">
      <c r="A235">
        <v>33605</v>
      </c>
      <c r="B235" s="1" t="s">
        <v>367</v>
      </c>
    </row>
    <row r="236" spans="1:2" x14ac:dyDescent="0.25">
      <c r="A236">
        <v>33606</v>
      </c>
      <c r="B236" s="1" t="s">
        <v>368</v>
      </c>
    </row>
    <row r="237" spans="1:2" x14ac:dyDescent="0.25">
      <c r="A237">
        <v>33701</v>
      </c>
      <c r="B237" s="1" t="s">
        <v>369</v>
      </c>
    </row>
    <row r="238" spans="1:2" x14ac:dyDescent="0.25">
      <c r="A238">
        <v>33702</v>
      </c>
      <c r="B238" s="1" t="s">
        <v>370</v>
      </c>
    </row>
    <row r="239" spans="1:2" x14ac:dyDescent="0.25">
      <c r="A239">
        <v>33801</v>
      </c>
      <c r="B239" s="1" t="s">
        <v>371</v>
      </c>
    </row>
    <row r="240" spans="1:2" x14ac:dyDescent="0.25">
      <c r="A240">
        <v>33901</v>
      </c>
      <c r="B240" s="1" t="s">
        <v>372</v>
      </c>
    </row>
    <row r="241" spans="1:2" x14ac:dyDescent="0.25">
      <c r="A241">
        <v>33902</v>
      </c>
      <c r="B241" s="1" t="s">
        <v>373</v>
      </c>
    </row>
    <row r="242" spans="1:2" x14ac:dyDescent="0.25">
      <c r="A242">
        <v>33903</v>
      </c>
      <c r="B242" s="1" t="s">
        <v>374</v>
      </c>
    </row>
    <row r="243" spans="1:2" x14ac:dyDescent="0.25">
      <c r="A243">
        <v>34101</v>
      </c>
      <c r="B243" s="1" t="s">
        <v>375</v>
      </c>
    </row>
    <row r="244" spans="1:2" x14ac:dyDescent="0.25">
      <c r="A244">
        <v>34301</v>
      </c>
      <c r="B244" s="1" t="s">
        <v>376</v>
      </c>
    </row>
    <row r="245" spans="1:2" x14ac:dyDescent="0.25">
      <c r="A245">
        <v>34401</v>
      </c>
      <c r="B245" s="1" t="s">
        <v>377</v>
      </c>
    </row>
    <row r="246" spans="1:2" x14ac:dyDescent="0.25">
      <c r="A246">
        <v>34501</v>
      </c>
      <c r="B246" s="1" t="s">
        <v>378</v>
      </c>
    </row>
    <row r="247" spans="1:2" x14ac:dyDescent="0.25">
      <c r="A247">
        <v>34601</v>
      </c>
      <c r="B247" s="1" t="s">
        <v>379</v>
      </c>
    </row>
    <row r="248" spans="1:2" x14ac:dyDescent="0.25">
      <c r="A248">
        <v>34701</v>
      </c>
      <c r="B248" s="1" t="s">
        <v>380</v>
      </c>
    </row>
    <row r="249" spans="1:2" x14ac:dyDescent="0.25">
      <c r="A249">
        <v>34801</v>
      </c>
      <c r="B249" s="1" t="s">
        <v>381</v>
      </c>
    </row>
    <row r="250" spans="1:2" x14ac:dyDescent="0.25">
      <c r="A250">
        <v>35101</v>
      </c>
      <c r="B250" s="1" t="s">
        <v>382</v>
      </c>
    </row>
    <row r="251" spans="1:2" x14ac:dyDescent="0.25">
      <c r="A251">
        <v>35102</v>
      </c>
      <c r="B251" s="1" t="s">
        <v>383</v>
      </c>
    </row>
    <row r="252" spans="1:2" x14ac:dyDescent="0.25">
      <c r="A252">
        <v>35201</v>
      </c>
      <c r="B252" s="1" t="s">
        <v>384</v>
      </c>
    </row>
    <row r="253" spans="1:2" x14ac:dyDescent="0.25">
      <c r="A253">
        <v>35301</v>
      </c>
      <c r="B253" s="1" t="s">
        <v>385</v>
      </c>
    </row>
    <row r="254" spans="1:2" x14ac:dyDescent="0.25">
      <c r="A254">
        <v>35401</v>
      </c>
      <c r="B254" s="1" t="s">
        <v>386</v>
      </c>
    </row>
    <row r="255" spans="1:2" x14ac:dyDescent="0.25">
      <c r="A255">
        <v>35501</v>
      </c>
      <c r="B255" s="1" t="s">
        <v>387</v>
      </c>
    </row>
    <row r="256" spans="1:2" x14ac:dyDescent="0.25">
      <c r="A256">
        <v>35601</v>
      </c>
      <c r="B256" s="1" t="s">
        <v>388</v>
      </c>
    </row>
    <row r="257" spans="1:2" x14ac:dyDescent="0.25">
      <c r="A257">
        <v>35701</v>
      </c>
      <c r="B257" s="1" t="s">
        <v>389</v>
      </c>
    </row>
    <row r="258" spans="1:2" x14ac:dyDescent="0.25">
      <c r="A258">
        <v>35702</v>
      </c>
      <c r="B258" s="1" t="s">
        <v>390</v>
      </c>
    </row>
    <row r="259" spans="1:2" x14ac:dyDescent="0.25">
      <c r="A259">
        <v>35801</v>
      </c>
      <c r="B259" s="1" t="s">
        <v>391</v>
      </c>
    </row>
    <row r="260" spans="1:2" x14ac:dyDescent="0.25">
      <c r="A260">
        <v>35901</v>
      </c>
      <c r="B260" s="1" t="s">
        <v>392</v>
      </c>
    </row>
    <row r="261" spans="1:2" x14ac:dyDescent="0.25">
      <c r="A261">
        <v>36101</v>
      </c>
      <c r="B261" s="1" t="s">
        <v>393</v>
      </c>
    </row>
    <row r="262" spans="1:2" x14ac:dyDescent="0.25">
      <c r="A262">
        <v>36201</v>
      </c>
      <c r="B262" s="1" t="s">
        <v>394</v>
      </c>
    </row>
    <row r="263" spans="1:2" x14ac:dyDescent="0.25">
      <c r="A263">
        <v>36901</v>
      </c>
      <c r="B263" s="1" t="s">
        <v>395</v>
      </c>
    </row>
    <row r="264" spans="1:2" x14ac:dyDescent="0.25">
      <c r="A264">
        <v>37101</v>
      </c>
      <c r="B264" s="1" t="s">
        <v>396</v>
      </c>
    </row>
    <row r="265" spans="1:2" x14ac:dyDescent="0.25">
      <c r="A265">
        <v>37102</v>
      </c>
      <c r="B265" s="1" t="s">
        <v>397</v>
      </c>
    </row>
    <row r="266" spans="1:2" x14ac:dyDescent="0.25">
      <c r="A266">
        <v>37103</v>
      </c>
      <c r="B266" s="1" t="s">
        <v>398</v>
      </c>
    </row>
    <row r="267" spans="1:2" x14ac:dyDescent="0.25">
      <c r="A267">
        <v>37104</v>
      </c>
      <c r="B267" s="1" t="s">
        <v>399</v>
      </c>
    </row>
    <row r="268" spans="1:2" x14ac:dyDescent="0.25">
      <c r="A268">
        <v>37105</v>
      </c>
      <c r="B268" s="1" t="s">
        <v>400</v>
      </c>
    </row>
    <row r="269" spans="1:2" x14ac:dyDescent="0.25">
      <c r="A269">
        <v>37106</v>
      </c>
      <c r="B269" s="1" t="s">
        <v>401</v>
      </c>
    </row>
    <row r="270" spans="1:2" x14ac:dyDescent="0.25">
      <c r="A270">
        <v>37201</v>
      </c>
      <c r="B270" s="1" t="s">
        <v>402</v>
      </c>
    </row>
    <row r="271" spans="1:2" x14ac:dyDescent="0.25">
      <c r="A271">
        <v>37202</v>
      </c>
      <c r="B271" s="1" t="s">
        <v>403</v>
      </c>
    </row>
    <row r="272" spans="1:2" x14ac:dyDescent="0.25">
      <c r="A272">
        <v>37203</v>
      </c>
      <c r="B272" s="1" t="s">
        <v>404</v>
      </c>
    </row>
    <row r="273" spans="1:2" x14ac:dyDescent="0.25">
      <c r="A273">
        <v>37204</v>
      </c>
      <c r="B273" s="1" t="s">
        <v>405</v>
      </c>
    </row>
    <row r="274" spans="1:2" x14ac:dyDescent="0.25">
      <c r="A274">
        <v>37205</v>
      </c>
      <c r="B274" s="1" t="s">
        <v>406</v>
      </c>
    </row>
    <row r="275" spans="1:2" x14ac:dyDescent="0.25">
      <c r="A275">
        <v>37206</v>
      </c>
      <c r="B275" s="1" t="s">
        <v>407</v>
      </c>
    </row>
    <row r="276" spans="1:2" x14ac:dyDescent="0.25">
      <c r="A276">
        <v>37207</v>
      </c>
      <c r="B276" s="1" t="s">
        <v>408</v>
      </c>
    </row>
    <row r="277" spans="1:2" x14ac:dyDescent="0.25">
      <c r="A277">
        <v>37301</v>
      </c>
      <c r="B277" s="1" t="s">
        <v>409</v>
      </c>
    </row>
    <row r="278" spans="1:2" x14ac:dyDescent="0.25">
      <c r="A278">
        <v>37302</v>
      </c>
      <c r="B278" s="1" t="s">
        <v>410</v>
      </c>
    </row>
    <row r="279" spans="1:2" x14ac:dyDescent="0.25">
      <c r="A279">
        <v>37303</v>
      </c>
      <c r="B279" s="1" t="s">
        <v>411</v>
      </c>
    </row>
    <row r="280" spans="1:2" x14ac:dyDescent="0.25">
      <c r="A280">
        <v>37304</v>
      </c>
      <c r="B280" s="1" t="s">
        <v>412</v>
      </c>
    </row>
    <row r="281" spans="1:2" x14ac:dyDescent="0.25">
      <c r="A281">
        <v>37501</v>
      </c>
      <c r="B281" s="1" t="s">
        <v>413</v>
      </c>
    </row>
    <row r="282" spans="1:2" x14ac:dyDescent="0.25">
      <c r="A282">
        <v>37502</v>
      </c>
      <c r="B282" s="1" t="s">
        <v>414</v>
      </c>
    </row>
    <row r="283" spans="1:2" x14ac:dyDescent="0.25">
      <c r="A283">
        <v>37503</v>
      </c>
      <c r="B283" s="1" t="s">
        <v>415</v>
      </c>
    </row>
    <row r="284" spans="1:2" x14ac:dyDescent="0.25">
      <c r="A284">
        <v>37504</v>
      </c>
      <c r="B284" s="1" t="s">
        <v>416</v>
      </c>
    </row>
    <row r="285" spans="1:2" x14ac:dyDescent="0.25">
      <c r="A285">
        <v>37601</v>
      </c>
      <c r="B285" s="1" t="s">
        <v>417</v>
      </c>
    </row>
    <row r="286" spans="1:2" x14ac:dyDescent="0.25">
      <c r="A286">
        <v>37602</v>
      </c>
      <c r="B286" s="1" t="s">
        <v>418</v>
      </c>
    </row>
    <row r="287" spans="1:2" x14ac:dyDescent="0.25">
      <c r="A287">
        <v>37701</v>
      </c>
      <c r="B287" s="1" t="s">
        <v>419</v>
      </c>
    </row>
    <row r="288" spans="1:2" x14ac:dyDescent="0.25">
      <c r="A288">
        <v>37801</v>
      </c>
      <c r="B288" s="1" t="s">
        <v>420</v>
      </c>
    </row>
    <row r="289" spans="1:2" x14ac:dyDescent="0.25">
      <c r="A289">
        <v>37802</v>
      </c>
      <c r="B289" s="1" t="s">
        <v>421</v>
      </c>
    </row>
    <row r="290" spans="1:2" x14ac:dyDescent="0.25">
      <c r="A290">
        <v>37901</v>
      </c>
      <c r="B290" s="1" t="s">
        <v>422</v>
      </c>
    </row>
    <row r="291" spans="1:2" x14ac:dyDescent="0.25">
      <c r="A291">
        <v>38101</v>
      </c>
      <c r="B291" s="1" t="s">
        <v>423</v>
      </c>
    </row>
    <row r="292" spans="1:2" x14ac:dyDescent="0.25">
      <c r="A292">
        <v>38102</v>
      </c>
      <c r="B292" s="1" t="s">
        <v>424</v>
      </c>
    </row>
    <row r="293" spans="1:2" x14ac:dyDescent="0.25">
      <c r="A293">
        <v>38103</v>
      </c>
      <c r="B293" s="1" t="s">
        <v>425</v>
      </c>
    </row>
    <row r="294" spans="1:2" x14ac:dyDescent="0.25">
      <c r="A294">
        <v>38201</v>
      </c>
      <c r="B294" s="1" t="s">
        <v>426</v>
      </c>
    </row>
    <row r="295" spans="1:2" x14ac:dyDescent="0.25">
      <c r="A295">
        <v>38301</v>
      </c>
      <c r="B295" s="1" t="s">
        <v>427</v>
      </c>
    </row>
    <row r="296" spans="1:2" x14ac:dyDescent="0.25">
      <c r="A296">
        <v>38401</v>
      </c>
      <c r="B296" s="1" t="s">
        <v>428</v>
      </c>
    </row>
    <row r="297" spans="1:2" x14ac:dyDescent="0.25">
      <c r="A297">
        <v>38501</v>
      </c>
      <c r="B297" s="1" t="s">
        <v>429</v>
      </c>
    </row>
    <row r="298" spans="1:2" x14ac:dyDescent="0.25">
      <c r="A298">
        <v>39101</v>
      </c>
      <c r="B298" s="1" t="s">
        <v>430</v>
      </c>
    </row>
    <row r="299" spans="1:2" x14ac:dyDescent="0.25">
      <c r="A299">
        <v>39201</v>
      </c>
      <c r="B299" s="1" t="s">
        <v>431</v>
      </c>
    </row>
    <row r="300" spans="1:2" x14ac:dyDescent="0.25">
      <c r="A300">
        <v>39202</v>
      </c>
      <c r="B300" s="1" t="s">
        <v>432</v>
      </c>
    </row>
    <row r="301" spans="1:2" x14ac:dyDescent="0.25">
      <c r="A301">
        <v>39301</v>
      </c>
      <c r="B301" s="1" t="s">
        <v>433</v>
      </c>
    </row>
    <row r="302" spans="1:2" x14ac:dyDescent="0.25">
      <c r="A302">
        <v>39401</v>
      </c>
      <c r="B302" s="1" t="s">
        <v>434</v>
      </c>
    </row>
    <row r="303" spans="1:2" x14ac:dyDescent="0.25">
      <c r="A303">
        <v>39402</v>
      </c>
      <c r="B303" s="1" t="s">
        <v>435</v>
      </c>
    </row>
    <row r="304" spans="1:2" x14ac:dyDescent="0.25">
      <c r="A304">
        <v>39403</v>
      </c>
      <c r="B304" s="1" t="s">
        <v>436</v>
      </c>
    </row>
    <row r="305" spans="1:2" x14ac:dyDescent="0.25">
      <c r="A305">
        <v>39501</v>
      </c>
      <c r="B305" s="1" t="s">
        <v>437</v>
      </c>
    </row>
    <row r="306" spans="1:2" x14ac:dyDescent="0.25">
      <c r="A306">
        <v>39601</v>
      </c>
      <c r="B306" s="1" t="s">
        <v>438</v>
      </c>
    </row>
    <row r="307" spans="1:2" x14ac:dyDescent="0.25">
      <c r="A307">
        <v>39602</v>
      </c>
      <c r="B307" s="1" t="s">
        <v>439</v>
      </c>
    </row>
    <row r="308" spans="1:2" x14ac:dyDescent="0.25">
      <c r="A308">
        <v>39701</v>
      </c>
      <c r="B308" s="1" t="s">
        <v>440</v>
      </c>
    </row>
    <row r="309" spans="1:2" x14ac:dyDescent="0.25">
      <c r="A309">
        <v>39801</v>
      </c>
      <c r="B309" s="1" t="s">
        <v>441</v>
      </c>
    </row>
    <row r="310" spans="1:2" x14ac:dyDescent="0.25">
      <c r="A310">
        <v>39901</v>
      </c>
      <c r="B310" s="1" t="s">
        <v>442</v>
      </c>
    </row>
    <row r="311" spans="1:2" x14ac:dyDescent="0.25">
      <c r="A311">
        <v>39902</v>
      </c>
      <c r="B311" s="1" t="s">
        <v>443</v>
      </c>
    </row>
    <row r="312" spans="1:2" x14ac:dyDescent="0.25">
      <c r="A312">
        <v>39904</v>
      </c>
      <c r="B312" s="1" t="s">
        <v>444</v>
      </c>
    </row>
    <row r="313" spans="1:2" x14ac:dyDescent="0.25">
      <c r="A313">
        <v>39905</v>
      </c>
      <c r="B313" s="1" t="s">
        <v>445</v>
      </c>
    </row>
    <row r="314" spans="1:2" x14ac:dyDescent="0.25">
      <c r="A314">
        <v>39906</v>
      </c>
      <c r="B314" s="1" t="s">
        <v>446</v>
      </c>
    </row>
    <row r="315" spans="1:2" x14ac:dyDescent="0.25">
      <c r="A315">
        <v>39907</v>
      </c>
      <c r="B315" s="1" t="s">
        <v>447</v>
      </c>
    </row>
    <row r="316" spans="1:2" x14ac:dyDescent="0.25">
      <c r="A316">
        <v>39908</v>
      </c>
      <c r="B316" s="1" t="s">
        <v>448</v>
      </c>
    </row>
    <row r="317" spans="1:2" x14ac:dyDescent="0.25">
      <c r="A317">
        <v>39909</v>
      </c>
      <c r="B317" s="1" t="s">
        <v>449</v>
      </c>
    </row>
    <row r="318" spans="1:2" x14ac:dyDescent="0.25">
      <c r="A318">
        <v>39910</v>
      </c>
      <c r="B318" s="1" t="s">
        <v>450</v>
      </c>
    </row>
    <row r="319" spans="1:2" x14ac:dyDescent="0.25">
      <c r="A319">
        <v>4000</v>
      </c>
      <c r="B319" s="1" t="s">
        <v>451</v>
      </c>
    </row>
    <row r="320" spans="1:2" x14ac:dyDescent="0.25">
      <c r="A320">
        <v>41501</v>
      </c>
      <c r="B320" s="1" t="s">
        <v>452</v>
      </c>
    </row>
    <row r="321" spans="1:2" x14ac:dyDescent="0.25">
      <c r="A321">
        <v>41601</v>
      </c>
      <c r="B321" s="1" t="s">
        <v>453</v>
      </c>
    </row>
    <row r="322" spans="1:2" x14ac:dyDescent="0.25">
      <c r="A322">
        <v>43101</v>
      </c>
      <c r="B322" s="1" t="s">
        <v>454</v>
      </c>
    </row>
    <row r="323" spans="1:2" x14ac:dyDescent="0.25">
      <c r="A323">
        <v>43201</v>
      </c>
      <c r="B323" s="1" t="s">
        <v>455</v>
      </c>
    </row>
    <row r="324" spans="1:2" x14ac:dyDescent="0.25">
      <c r="A324">
        <v>43301</v>
      </c>
      <c r="B324" s="1" t="s">
        <v>456</v>
      </c>
    </row>
    <row r="325" spans="1:2" x14ac:dyDescent="0.25">
      <c r="A325">
        <v>43401</v>
      </c>
      <c r="B325" s="1" t="s">
        <v>457</v>
      </c>
    </row>
    <row r="326" spans="1:2" x14ac:dyDescent="0.25">
      <c r="A326">
        <v>43501</v>
      </c>
      <c r="B326" s="1" t="s">
        <v>458</v>
      </c>
    </row>
    <row r="327" spans="1:2" x14ac:dyDescent="0.25">
      <c r="A327">
        <v>43601</v>
      </c>
      <c r="B327" s="1" t="s">
        <v>459</v>
      </c>
    </row>
    <row r="328" spans="1:2" x14ac:dyDescent="0.25">
      <c r="A328">
        <v>43701</v>
      </c>
      <c r="B328" s="1" t="s">
        <v>460</v>
      </c>
    </row>
    <row r="329" spans="1:2" x14ac:dyDescent="0.25">
      <c r="A329">
        <v>43801</v>
      </c>
      <c r="B329" s="1" t="s">
        <v>461</v>
      </c>
    </row>
    <row r="330" spans="1:2" x14ac:dyDescent="0.25">
      <c r="A330">
        <v>43901</v>
      </c>
      <c r="B330" s="1" t="s">
        <v>462</v>
      </c>
    </row>
    <row r="331" spans="1:2" x14ac:dyDescent="0.25">
      <c r="A331">
        <v>43902</v>
      </c>
      <c r="B331" s="1" t="s">
        <v>463</v>
      </c>
    </row>
    <row r="332" spans="1:2" x14ac:dyDescent="0.25">
      <c r="A332">
        <v>44101</v>
      </c>
      <c r="B332" s="1" t="s">
        <v>464</v>
      </c>
    </row>
    <row r="333" spans="1:2" x14ac:dyDescent="0.25">
      <c r="A333">
        <v>44102</v>
      </c>
      <c r="B333" s="1" t="s">
        <v>465</v>
      </c>
    </row>
    <row r="334" spans="1:2" x14ac:dyDescent="0.25">
      <c r="A334">
        <v>44103</v>
      </c>
      <c r="B334" s="1" t="s">
        <v>466</v>
      </c>
    </row>
    <row r="335" spans="1:2" x14ac:dyDescent="0.25">
      <c r="A335">
        <v>44104</v>
      </c>
      <c r="B335" s="1" t="s">
        <v>467</v>
      </c>
    </row>
    <row r="336" spans="1:2" x14ac:dyDescent="0.25">
      <c r="A336">
        <v>44105</v>
      </c>
      <c r="B336" s="1" t="s">
        <v>468</v>
      </c>
    </row>
    <row r="337" spans="1:2" x14ac:dyDescent="0.25">
      <c r="A337">
        <v>44106</v>
      </c>
      <c r="B337" s="1" t="s">
        <v>469</v>
      </c>
    </row>
    <row r="338" spans="1:2" x14ac:dyDescent="0.25">
      <c r="A338">
        <v>44401</v>
      </c>
      <c r="B338" s="1" t="s">
        <v>470</v>
      </c>
    </row>
    <row r="339" spans="1:2" x14ac:dyDescent="0.25">
      <c r="A339">
        <v>44402</v>
      </c>
      <c r="B339" s="1" t="s">
        <v>471</v>
      </c>
    </row>
    <row r="340" spans="1:2" x14ac:dyDescent="0.25">
      <c r="A340">
        <v>44801</v>
      </c>
      <c r="B340" s="1" t="s">
        <v>472</v>
      </c>
    </row>
    <row r="341" spans="1:2" x14ac:dyDescent="0.25">
      <c r="A341">
        <v>45201</v>
      </c>
      <c r="B341" s="1" t="s">
        <v>473</v>
      </c>
    </row>
    <row r="342" spans="1:2" x14ac:dyDescent="0.25">
      <c r="A342">
        <v>45202</v>
      </c>
      <c r="B342" s="1" t="s">
        <v>474</v>
      </c>
    </row>
    <row r="343" spans="1:2" x14ac:dyDescent="0.25">
      <c r="A343">
        <v>45203</v>
      </c>
      <c r="B343" s="1" t="s">
        <v>475</v>
      </c>
    </row>
    <row r="344" spans="1:2" x14ac:dyDescent="0.25">
      <c r="A344">
        <v>45901</v>
      </c>
      <c r="B344" s="1" t="s">
        <v>476</v>
      </c>
    </row>
    <row r="345" spans="1:2" x14ac:dyDescent="0.25">
      <c r="A345">
        <v>45902</v>
      </c>
      <c r="B345" s="1" t="s">
        <v>477</v>
      </c>
    </row>
    <row r="346" spans="1:2" x14ac:dyDescent="0.25">
      <c r="A346">
        <v>46101</v>
      </c>
      <c r="B346" s="1" t="s">
        <v>478</v>
      </c>
    </row>
    <row r="347" spans="1:2" x14ac:dyDescent="0.25">
      <c r="A347">
        <v>46102</v>
      </c>
      <c r="B347" s="1" t="s">
        <v>479</v>
      </c>
    </row>
    <row r="348" spans="1:2" x14ac:dyDescent="0.25">
      <c r="A348">
        <v>47101</v>
      </c>
      <c r="B348" s="1" t="s">
        <v>480</v>
      </c>
    </row>
    <row r="349" spans="1:2" x14ac:dyDescent="0.25">
      <c r="A349">
        <v>47102</v>
      </c>
      <c r="B349" s="1" t="s">
        <v>481</v>
      </c>
    </row>
    <row r="350" spans="1:2" x14ac:dyDescent="0.25">
      <c r="A350">
        <v>48101</v>
      </c>
      <c r="B350" s="1" t="s">
        <v>482</v>
      </c>
    </row>
    <row r="351" spans="1:2" x14ac:dyDescent="0.25">
      <c r="A351">
        <v>48201</v>
      </c>
      <c r="B351" s="1" t="s">
        <v>483</v>
      </c>
    </row>
    <row r="352" spans="1:2" x14ac:dyDescent="0.25">
      <c r="A352">
        <v>48301</v>
      </c>
      <c r="B352" s="1" t="s">
        <v>484</v>
      </c>
    </row>
    <row r="353" spans="1:2" x14ac:dyDescent="0.25">
      <c r="A353">
        <v>48401</v>
      </c>
      <c r="B353" s="1" t="s">
        <v>485</v>
      </c>
    </row>
    <row r="354" spans="1:2" x14ac:dyDescent="0.25">
      <c r="A354">
        <v>48501</v>
      </c>
      <c r="B354" s="1" t="s">
        <v>486</v>
      </c>
    </row>
    <row r="355" spans="1:2" x14ac:dyDescent="0.25">
      <c r="A355">
        <v>49201</v>
      </c>
      <c r="B355" s="1" t="s">
        <v>487</v>
      </c>
    </row>
    <row r="356" spans="1:2" x14ac:dyDescent="0.25">
      <c r="A356">
        <v>49202</v>
      </c>
      <c r="B356" s="1" t="s">
        <v>488</v>
      </c>
    </row>
    <row r="357" spans="1:2" x14ac:dyDescent="0.25">
      <c r="A357">
        <v>5000</v>
      </c>
      <c r="B357" s="1" t="s">
        <v>489</v>
      </c>
    </row>
    <row r="358" spans="1:2" x14ac:dyDescent="0.25">
      <c r="A358">
        <v>51101</v>
      </c>
      <c r="B358" s="1" t="s">
        <v>490</v>
      </c>
    </row>
    <row r="359" spans="1:2" x14ac:dyDescent="0.25">
      <c r="A359">
        <v>51301</v>
      </c>
      <c r="B359" s="1" t="s">
        <v>491</v>
      </c>
    </row>
    <row r="360" spans="1:2" x14ac:dyDescent="0.25">
      <c r="A360">
        <v>51501</v>
      </c>
      <c r="B360" s="1" t="s">
        <v>492</v>
      </c>
    </row>
    <row r="361" spans="1:2" x14ac:dyDescent="0.25">
      <c r="A361">
        <v>51901</v>
      </c>
      <c r="B361" s="1" t="s">
        <v>493</v>
      </c>
    </row>
    <row r="362" spans="1:2" x14ac:dyDescent="0.25">
      <c r="A362">
        <v>51902</v>
      </c>
      <c r="B362" s="1" t="s">
        <v>494</v>
      </c>
    </row>
    <row r="363" spans="1:2" x14ac:dyDescent="0.25">
      <c r="A363">
        <v>52101</v>
      </c>
      <c r="B363" s="1" t="s">
        <v>495</v>
      </c>
    </row>
    <row r="364" spans="1:2" x14ac:dyDescent="0.25">
      <c r="A364">
        <v>52201</v>
      </c>
      <c r="B364" s="1" t="s">
        <v>496</v>
      </c>
    </row>
    <row r="365" spans="1:2" x14ac:dyDescent="0.25">
      <c r="A365">
        <v>52301</v>
      </c>
      <c r="B365" s="1" t="s">
        <v>497</v>
      </c>
    </row>
    <row r="366" spans="1:2" x14ac:dyDescent="0.25">
      <c r="A366">
        <v>52901</v>
      </c>
      <c r="B366" s="1" t="s">
        <v>498</v>
      </c>
    </row>
    <row r="367" spans="1:2" x14ac:dyDescent="0.25">
      <c r="A367">
        <v>53101</v>
      </c>
      <c r="B367" s="1" t="s">
        <v>499</v>
      </c>
    </row>
    <row r="368" spans="1:2" x14ac:dyDescent="0.25">
      <c r="A368">
        <v>53201</v>
      </c>
      <c r="B368" s="1" t="s">
        <v>500</v>
      </c>
    </row>
    <row r="369" spans="1:2" x14ac:dyDescent="0.25">
      <c r="A369">
        <v>54101</v>
      </c>
      <c r="B369" s="1" t="s">
        <v>501</v>
      </c>
    </row>
    <row r="370" spans="1:2" x14ac:dyDescent="0.25">
      <c r="A370">
        <v>54102</v>
      </c>
      <c r="B370" s="1" t="s">
        <v>502</v>
      </c>
    </row>
    <row r="371" spans="1:2" x14ac:dyDescent="0.25">
      <c r="A371">
        <v>54103</v>
      </c>
      <c r="B371" s="1" t="s">
        <v>503</v>
      </c>
    </row>
    <row r="372" spans="1:2" x14ac:dyDescent="0.25">
      <c r="A372">
        <v>54104</v>
      </c>
      <c r="B372" s="1" t="s">
        <v>504</v>
      </c>
    </row>
    <row r="373" spans="1:2" x14ac:dyDescent="0.25">
      <c r="A373">
        <v>54105</v>
      </c>
      <c r="B373" s="1" t="s">
        <v>505</v>
      </c>
    </row>
    <row r="374" spans="1:2" x14ac:dyDescent="0.25">
      <c r="A374">
        <v>54201</v>
      </c>
      <c r="B374" s="1" t="s">
        <v>506</v>
      </c>
    </row>
    <row r="375" spans="1:2" x14ac:dyDescent="0.25">
      <c r="A375">
        <v>54301</v>
      </c>
      <c r="B375" s="1" t="s">
        <v>507</v>
      </c>
    </row>
    <row r="376" spans="1:2" x14ac:dyDescent="0.25">
      <c r="A376">
        <v>54302</v>
      </c>
      <c r="B376" s="1" t="s">
        <v>508</v>
      </c>
    </row>
    <row r="377" spans="1:2" x14ac:dyDescent="0.25">
      <c r="A377">
        <v>54303</v>
      </c>
      <c r="B377" s="1" t="s">
        <v>509</v>
      </c>
    </row>
    <row r="378" spans="1:2" x14ac:dyDescent="0.25">
      <c r="A378">
        <v>54401</v>
      </c>
      <c r="B378" s="1" t="s">
        <v>510</v>
      </c>
    </row>
    <row r="379" spans="1:2" x14ac:dyDescent="0.25">
      <c r="A379">
        <v>54501</v>
      </c>
      <c r="B379" s="1" t="s">
        <v>511</v>
      </c>
    </row>
    <row r="380" spans="1:2" x14ac:dyDescent="0.25">
      <c r="A380">
        <v>54502</v>
      </c>
      <c r="B380" s="1" t="s">
        <v>512</v>
      </c>
    </row>
    <row r="381" spans="1:2" x14ac:dyDescent="0.25">
      <c r="A381">
        <v>54503</v>
      </c>
      <c r="B381" s="1" t="s">
        <v>513</v>
      </c>
    </row>
    <row r="382" spans="1:2" x14ac:dyDescent="0.25">
      <c r="A382">
        <v>54901</v>
      </c>
      <c r="B382" s="1" t="s">
        <v>514</v>
      </c>
    </row>
    <row r="383" spans="1:2" x14ac:dyDescent="0.25">
      <c r="A383">
        <v>55101</v>
      </c>
      <c r="B383" s="1" t="s">
        <v>515</v>
      </c>
    </row>
    <row r="384" spans="1:2" x14ac:dyDescent="0.25">
      <c r="A384">
        <v>55102</v>
      </c>
      <c r="B384" s="1" t="s">
        <v>516</v>
      </c>
    </row>
    <row r="385" spans="1:2" x14ac:dyDescent="0.25">
      <c r="A385">
        <v>56101</v>
      </c>
      <c r="B385" s="1" t="s">
        <v>517</v>
      </c>
    </row>
    <row r="386" spans="1:2" x14ac:dyDescent="0.25">
      <c r="A386">
        <v>56201</v>
      </c>
      <c r="B386" s="1" t="s">
        <v>518</v>
      </c>
    </row>
    <row r="387" spans="1:2" x14ac:dyDescent="0.25">
      <c r="A387">
        <v>56301</v>
      </c>
      <c r="B387" s="1" t="s">
        <v>519</v>
      </c>
    </row>
    <row r="388" spans="1:2" x14ac:dyDescent="0.25">
      <c r="A388">
        <v>56501</v>
      </c>
      <c r="B388" s="1" t="s">
        <v>520</v>
      </c>
    </row>
    <row r="389" spans="1:2" x14ac:dyDescent="0.25">
      <c r="A389">
        <v>56601</v>
      </c>
      <c r="B389" s="1" t="s">
        <v>521</v>
      </c>
    </row>
    <row r="390" spans="1:2" x14ac:dyDescent="0.25">
      <c r="A390">
        <v>56701</v>
      </c>
      <c r="B390" s="1" t="s">
        <v>522</v>
      </c>
    </row>
    <row r="391" spans="1:2" x14ac:dyDescent="0.25">
      <c r="A391">
        <v>56901</v>
      </c>
      <c r="B391" s="1" t="s">
        <v>523</v>
      </c>
    </row>
    <row r="392" spans="1:2" x14ac:dyDescent="0.25">
      <c r="A392">
        <v>56902</v>
      </c>
      <c r="B392" s="1" t="s">
        <v>524</v>
      </c>
    </row>
    <row r="393" spans="1:2" x14ac:dyDescent="0.25">
      <c r="A393">
        <v>57101</v>
      </c>
      <c r="B393" s="1" t="s">
        <v>525</v>
      </c>
    </row>
    <row r="394" spans="1:2" x14ac:dyDescent="0.25">
      <c r="A394">
        <v>57601</v>
      </c>
      <c r="B394" s="1" t="s">
        <v>526</v>
      </c>
    </row>
    <row r="395" spans="1:2" x14ac:dyDescent="0.25">
      <c r="A395">
        <v>57701</v>
      </c>
      <c r="B395" s="1" t="s">
        <v>527</v>
      </c>
    </row>
    <row r="396" spans="1:2" x14ac:dyDescent="0.25">
      <c r="A396">
        <v>58101</v>
      </c>
      <c r="B396" s="1" t="s">
        <v>528</v>
      </c>
    </row>
    <row r="397" spans="1:2" x14ac:dyDescent="0.25">
      <c r="A397">
        <v>58301</v>
      </c>
      <c r="B397" s="1" t="s">
        <v>529</v>
      </c>
    </row>
    <row r="398" spans="1:2" x14ac:dyDescent="0.25">
      <c r="A398">
        <v>58901</v>
      </c>
      <c r="B398" s="1" t="s">
        <v>530</v>
      </c>
    </row>
    <row r="399" spans="1:2" x14ac:dyDescent="0.25">
      <c r="A399">
        <v>58902</v>
      </c>
      <c r="B399" s="1" t="s">
        <v>531</v>
      </c>
    </row>
    <row r="400" spans="1:2" x14ac:dyDescent="0.25">
      <c r="A400">
        <v>58903</v>
      </c>
      <c r="B400" s="1" t="s">
        <v>532</v>
      </c>
    </row>
    <row r="401" spans="1:2" x14ac:dyDescent="0.25">
      <c r="A401">
        <v>58904</v>
      </c>
      <c r="B401" s="1" t="s">
        <v>533</v>
      </c>
    </row>
    <row r="402" spans="1:2" x14ac:dyDescent="0.25">
      <c r="A402">
        <v>59101</v>
      </c>
      <c r="B402" s="1" t="s">
        <v>534</v>
      </c>
    </row>
    <row r="403" spans="1:2" x14ac:dyDescent="0.25">
      <c r="A403">
        <v>6000</v>
      </c>
      <c r="B403" s="1" t="s">
        <v>535</v>
      </c>
    </row>
    <row r="404" spans="1:2" x14ac:dyDescent="0.25">
      <c r="A404">
        <v>62101</v>
      </c>
      <c r="B404" s="1" t="s">
        <v>536</v>
      </c>
    </row>
    <row r="405" spans="1:2" x14ac:dyDescent="0.25">
      <c r="A405">
        <v>62102</v>
      </c>
      <c r="B405" s="1" t="s">
        <v>537</v>
      </c>
    </row>
    <row r="406" spans="1:2" x14ac:dyDescent="0.25">
      <c r="A406">
        <v>62201</v>
      </c>
      <c r="B406" s="1" t="s">
        <v>538</v>
      </c>
    </row>
    <row r="407" spans="1:2" x14ac:dyDescent="0.25">
      <c r="A407">
        <v>62202</v>
      </c>
      <c r="B407" s="1" t="s">
        <v>539</v>
      </c>
    </row>
    <row r="408" spans="1:2" x14ac:dyDescent="0.25">
      <c r="A408">
        <v>62301</v>
      </c>
      <c r="B408" s="1" t="s">
        <v>540</v>
      </c>
    </row>
    <row r="409" spans="1:2" x14ac:dyDescent="0.25">
      <c r="A409">
        <v>62302</v>
      </c>
      <c r="B409" s="1" t="s">
        <v>541</v>
      </c>
    </row>
    <row r="410" spans="1:2" x14ac:dyDescent="0.25">
      <c r="A410">
        <v>62401</v>
      </c>
      <c r="B410" s="1" t="s">
        <v>542</v>
      </c>
    </row>
    <row r="411" spans="1:2" x14ac:dyDescent="0.25">
      <c r="A411">
        <v>62402</v>
      </c>
      <c r="B411" s="1" t="s">
        <v>543</v>
      </c>
    </row>
    <row r="412" spans="1:2" x14ac:dyDescent="0.25">
      <c r="A412">
        <v>62403</v>
      </c>
      <c r="B412" s="1" t="s">
        <v>544</v>
      </c>
    </row>
    <row r="413" spans="1:2" x14ac:dyDescent="0.25">
      <c r="A413">
        <v>62501</v>
      </c>
      <c r="B413" s="1" t="s">
        <v>545</v>
      </c>
    </row>
    <row r="414" spans="1:2" x14ac:dyDescent="0.25">
      <c r="A414">
        <v>62502</v>
      </c>
      <c r="B414" s="1" t="s">
        <v>546</v>
      </c>
    </row>
    <row r="415" spans="1:2" x14ac:dyDescent="0.25">
      <c r="A415">
        <v>62601</v>
      </c>
      <c r="B415" s="1" t="s">
        <v>547</v>
      </c>
    </row>
    <row r="416" spans="1:2" x14ac:dyDescent="0.25">
      <c r="A416">
        <v>62602</v>
      </c>
      <c r="B416" s="1" t="s">
        <v>548</v>
      </c>
    </row>
    <row r="417" spans="1:2" x14ac:dyDescent="0.25">
      <c r="A417">
        <v>62701</v>
      </c>
      <c r="B417" s="1" t="s">
        <v>549</v>
      </c>
    </row>
    <row r="418" spans="1:2" x14ac:dyDescent="0.25">
      <c r="A418">
        <v>62901</v>
      </c>
      <c r="B418" s="1" t="s">
        <v>550</v>
      </c>
    </row>
    <row r="419" spans="1:2" x14ac:dyDescent="0.25">
      <c r="A419" s="1">
        <v>62902</v>
      </c>
      <c r="B419" s="1" t="s">
        <v>551</v>
      </c>
    </row>
    <row r="420" spans="1:2" x14ac:dyDescent="0.25">
      <c r="A420" s="1">
        <v>62903</v>
      </c>
      <c r="B420" s="1" t="s">
        <v>552</v>
      </c>
    </row>
    <row r="421" spans="1:2" x14ac:dyDescent="0.25">
      <c r="A421" s="1">
        <v>62904</v>
      </c>
      <c r="B421" s="1" t="s">
        <v>553</v>
      </c>
    </row>
    <row r="422" spans="1:2" x14ac:dyDescent="0.25">
      <c r="A422" s="1">
        <v>62905</v>
      </c>
      <c r="B422" s="1" t="s">
        <v>554</v>
      </c>
    </row>
    <row r="423" spans="1:2" x14ac:dyDescent="0.25">
      <c r="A423" s="1">
        <v>7000</v>
      </c>
      <c r="B423" s="1" t="s">
        <v>555</v>
      </c>
    </row>
    <row r="424" spans="1:2" x14ac:dyDescent="0.25">
      <c r="A424" s="1">
        <v>72501</v>
      </c>
      <c r="B424" s="1" t="s">
        <v>556</v>
      </c>
    </row>
    <row r="425" spans="1:2" x14ac:dyDescent="0.25">
      <c r="A425" s="1">
        <v>73101</v>
      </c>
      <c r="B425" s="1" t="s">
        <v>557</v>
      </c>
    </row>
    <row r="426" spans="1:2" x14ac:dyDescent="0.25">
      <c r="A426" s="1">
        <v>73501</v>
      </c>
      <c r="B426" s="1" t="s">
        <v>558</v>
      </c>
    </row>
    <row r="427" spans="1:2" x14ac:dyDescent="0.25">
      <c r="A427" s="1">
        <v>73901</v>
      </c>
      <c r="B427" s="1" t="s">
        <v>559</v>
      </c>
    </row>
    <row r="428" spans="1:2" x14ac:dyDescent="0.25">
      <c r="A428" s="1">
        <v>73902</v>
      </c>
      <c r="B428" s="1" t="s">
        <v>560</v>
      </c>
    </row>
    <row r="429" spans="1:2" x14ac:dyDescent="0.25">
      <c r="A429" s="1">
        <v>73903</v>
      </c>
      <c r="B429" s="1" t="s">
        <v>561</v>
      </c>
    </row>
    <row r="430" spans="1:2" x14ac:dyDescent="0.25">
      <c r="A430" s="1">
        <v>74201</v>
      </c>
      <c r="B430" s="1" t="s">
        <v>562</v>
      </c>
    </row>
    <row r="431" spans="1:2" x14ac:dyDescent="0.25">
      <c r="A431" s="1">
        <v>74401</v>
      </c>
      <c r="B431" s="1" t="s">
        <v>563</v>
      </c>
    </row>
    <row r="432" spans="1:2" x14ac:dyDescent="0.25">
      <c r="A432" s="1">
        <v>74501</v>
      </c>
      <c r="B432" s="1" t="s">
        <v>564</v>
      </c>
    </row>
    <row r="433" spans="1:2" x14ac:dyDescent="0.25">
      <c r="A433" s="1">
        <v>74502</v>
      </c>
      <c r="B433" s="1" t="s">
        <v>565</v>
      </c>
    </row>
    <row r="434" spans="1:2" x14ac:dyDescent="0.25">
      <c r="A434" s="1">
        <v>74503</v>
      </c>
      <c r="B434" s="1" t="s">
        <v>566</v>
      </c>
    </row>
    <row r="435" spans="1:2" x14ac:dyDescent="0.25">
      <c r="A435" s="1">
        <v>74504</v>
      </c>
      <c r="B435" s="1" t="s">
        <v>567</v>
      </c>
    </row>
    <row r="436" spans="1:2" x14ac:dyDescent="0.25">
      <c r="A436" s="1">
        <v>74505</v>
      </c>
      <c r="B436" s="1" t="s">
        <v>568</v>
      </c>
    </row>
    <row r="437" spans="1:2" x14ac:dyDescent="0.25">
      <c r="A437" s="1">
        <v>74506</v>
      </c>
      <c r="B437" s="1" t="s">
        <v>569</v>
      </c>
    </row>
    <row r="438" spans="1:2" x14ac:dyDescent="0.25">
      <c r="A438" s="1">
        <v>75501</v>
      </c>
      <c r="B438" s="1" t="s">
        <v>570</v>
      </c>
    </row>
    <row r="439" spans="1:2" x14ac:dyDescent="0.25">
      <c r="A439" s="1">
        <v>75601</v>
      </c>
      <c r="B439" s="1" t="s">
        <v>571</v>
      </c>
    </row>
    <row r="440" spans="1:2" x14ac:dyDescent="0.25">
      <c r="A440" s="1">
        <v>75602</v>
      </c>
      <c r="B440" s="1" t="s">
        <v>572</v>
      </c>
    </row>
    <row r="441" spans="1:2" x14ac:dyDescent="0.25">
      <c r="A441" s="1">
        <v>79901</v>
      </c>
      <c r="B441" s="1" t="s">
        <v>573</v>
      </c>
    </row>
    <row r="442" spans="1:2" x14ac:dyDescent="0.25">
      <c r="A442" s="1">
        <v>79902</v>
      </c>
      <c r="B442" s="1" t="s">
        <v>574</v>
      </c>
    </row>
    <row r="443" spans="1:2" x14ac:dyDescent="0.25">
      <c r="A443" s="1">
        <v>8000</v>
      </c>
      <c r="B443" s="1" t="s">
        <v>575</v>
      </c>
    </row>
    <row r="444" spans="1:2" x14ac:dyDescent="0.25">
      <c r="A444" s="1">
        <v>81101</v>
      </c>
      <c r="B444" s="1" t="s">
        <v>576</v>
      </c>
    </row>
    <row r="445" spans="1:2" x14ac:dyDescent="0.25">
      <c r="A445" s="1">
        <v>81201</v>
      </c>
      <c r="B445" s="1" t="s">
        <v>577</v>
      </c>
    </row>
    <row r="446" spans="1:2" x14ac:dyDescent="0.25">
      <c r="A446" s="1">
        <v>81401</v>
      </c>
      <c r="B446" s="1" t="s">
        <v>578</v>
      </c>
    </row>
    <row r="447" spans="1:2" x14ac:dyDescent="0.25">
      <c r="A447" s="1">
        <v>83101</v>
      </c>
      <c r="B447" s="1" t="s">
        <v>579</v>
      </c>
    </row>
    <row r="448" spans="1:2" x14ac:dyDescent="0.25">
      <c r="A448" s="1">
        <v>83102</v>
      </c>
      <c r="B448" s="1" t="s">
        <v>580</v>
      </c>
    </row>
    <row r="449" spans="1:2" x14ac:dyDescent="0.25">
      <c r="A449" s="1">
        <v>83103</v>
      </c>
      <c r="B449" s="1" t="s">
        <v>581</v>
      </c>
    </row>
    <row r="450" spans="1:2" x14ac:dyDescent="0.25">
      <c r="A450" s="1">
        <v>83104</v>
      </c>
      <c r="B450" s="1" t="s">
        <v>582</v>
      </c>
    </row>
    <row r="451" spans="1:2" x14ac:dyDescent="0.25">
      <c r="A451" s="1">
        <v>83105</v>
      </c>
      <c r="B451" s="1" t="s">
        <v>583</v>
      </c>
    </row>
    <row r="452" spans="1:2" x14ac:dyDescent="0.25">
      <c r="A452" s="1">
        <v>83106</v>
      </c>
      <c r="B452" s="1" t="s">
        <v>584</v>
      </c>
    </row>
    <row r="453" spans="1:2" x14ac:dyDescent="0.25">
      <c r="A453" s="1">
        <v>83107</v>
      </c>
      <c r="B453" s="1" t="s">
        <v>585</v>
      </c>
    </row>
    <row r="454" spans="1:2" x14ac:dyDescent="0.25">
      <c r="A454" s="1">
        <v>83108</v>
      </c>
      <c r="B454" s="1" t="s">
        <v>586</v>
      </c>
    </row>
    <row r="455" spans="1:2" x14ac:dyDescent="0.25">
      <c r="A455" s="1">
        <v>83109</v>
      </c>
      <c r="B455" s="1" t="s">
        <v>587</v>
      </c>
    </row>
    <row r="456" spans="1:2" x14ac:dyDescent="0.25">
      <c r="A456" s="1">
        <v>83110</v>
      </c>
      <c r="B456" s="1" t="s">
        <v>588</v>
      </c>
    </row>
    <row r="457" spans="1:2" x14ac:dyDescent="0.25">
      <c r="A457" s="1">
        <v>83111</v>
      </c>
      <c r="B457" s="1" t="s">
        <v>589</v>
      </c>
    </row>
    <row r="458" spans="1:2" x14ac:dyDescent="0.25">
      <c r="A458" s="1">
        <v>83112</v>
      </c>
      <c r="B458" s="1" t="s">
        <v>590</v>
      </c>
    </row>
    <row r="459" spans="1:2" x14ac:dyDescent="0.25">
      <c r="A459" s="1">
        <v>83113</v>
      </c>
      <c r="B459" s="1" t="s">
        <v>591</v>
      </c>
    </row>
    <row r="460" spans="1:2" x14ac:dyDescent="0.25">
      <c r="A460" s="1">
        <v>83114</v>
      </c>
      <c r="B460" s="1" t="s">
        <v>592</v>
      </c>
    </row>
    <row r="461" spans="1:2" x14ac:dyDescent="0.25">
      <c r="A461" s="1">
        <v>83115</v>
      </c>
      <c r="B461" s="1" t="s">
        <v>593</v>
      </c>
    </row>
    <row r="462" spans="1:2" x14ac:dyDescent="0.25">
      <c r="A462" s="1">
        <v>83116</v>
      </c>
      <c r="B462" s="1" t="s">
        <v>594</v>
      </c>
    </row>
    <row r="463" spans="1:2" x14ac:dyDescent="0.25">
      <c r="A463" s="1">
        <v>83117</v>
      </c>
      <c r="B463" s="1" t="s">
        <v>595</v>
      </c>
    </row>
    <row r="464" spans="1:2" x14ac:dyDescent="0.25">
      <c r="A464" s="1">
        <v>83118</v>
      </c>
      <c r="B464" s="1" t="s">
        <v>596</v>
      </c>
    </row>
    <row r="465" spans="1:2" x14ac:dyDescent="0.25">
      <c r="A465" s="1">
        <v>83401</v>
      </c>
      <c r="B465" s="1" t="s">
        <v>597</v>
      </c>
    </row>
    <row r="466" spans="1:2" x14ac:dyDescent="0.25">
      <c r="A466" s="1">
        <v>83501</v>
      </c>
      <c r="B466" s="1" t="s">
        <v>598</v>
      </c>
    </row>
    <row r="467" spans="1:2" x14ac:dyDescent="0.25">
      <c r="A467" s="1">
        <v>85101</v>
      </c>
      <c r="B467" s="1" t="s">
        <v>599</v>
      </c>
    </row>
    <row r="468" spans="1:2" x14ac:dyDescent="0.25">
      <c r="A468" s="1">
        <v>9000</v>
      </c>
      <c r="B468" s="1" t="s">
        <v>600</v>
      </c>
    </row>
    <row r="469" spans="1:2" x14ac:dyDescent="0.25">
      <c r="A469" s="1">
        <v>91101</v>
      </c>
      <c r="B469" s="1" t="s">
        <v>601</v>
      </c>
    </row>
    <row r="470" spans="1:2" x14ac:dyDescent="0.25">
      <c r="A470" s="1">
        <v>91102</v>
      </c>
      <c r="B470" s="1" t="s">
        <v>602</v>
      </c>
    </row>
    <row r="471" spans="1:2" x14ac:dyDescent="0.25">
      <c r="A471" s="1">
        <v>91201</v>
      </c>
      <c r="B471" s="1" t="s">
        <v>603</v>
      </c>
    </row>
    <row r="472" spans="1:2" x14ac:dyDescent="0.25">
      <c r="A472" s="1">
        <v>91301</v>
      </c>
      <c r="B472" s="1" t="s">
        <v>604</v>
      </c>
    </row>
    <row r="473" spans="1:2" x14ac:dyDescent="0.25">
      <c r="A473" s="1">
        <v>91302</v>
      </c>
      <c r="B473" s="1" t="s">
        <v>605</v>
      </c>
    </row>
    <row r="474" spans="1:2" x14ac:dyDescent="0.25">
      <c r="A474" s="1">
        <v>91401</v>
      </c>
      <c r="B474" s="1" t="s">
        <v>606</v>
      </c>
    </row>
    <row r="475" spans="1:2" x14ac:dyDescent="0.25">
      <c r="A475" s="1">
        <v>91402</v>
      </c>
      <c r="B475" s="1" t="s">
        <v>607</v>
      </c>
    </row>
    <row r="476" spans="1:2" x14ac:dyDescent="0.25">
      <c r="A476" s="1">
        <v>91501</v>
      </c>
      <c r="B476" s="1" t="s">
        <v>608</v>
      </c>
    </row>
    <row r="477" spans="1:2" x14ac:dyDescent="0.25">
      <c r="A477" s="1">
        <v>91601</v>
      </c>
      <c r="B477" s="1" t="s">
        <v>609</v>
      </c>
    </row>
    <row r="478" spans="1:2" x14ac:dyDescent="0.25">
      <c r="A478" s="1">
        <v>91701</v>
      </c>
      <c r="B478" s="1" t="s">
        <v>610</v>
      </c>
    </row>
    <row r="479" spans="1:2" x14ac:dyDescent="0.25">
      <c r="A479" s="1">
        <v>91801</v>
      </c>
      <c r="B479" s="1" t="s">
        <v>611</v>
      </c>
    </row>
    <row r="480" spans="1:2" x14ac:dyDescent="0.25">
      <c r="A480" s="1">
        <v>92101</v>
      </c>
      <c r="B480" s="1" t="s">
        <v>612</v>
      </c>
    </row>
    <row r="481" spans="1:2" x14ac:dyDescent="0.25">
      <c r="A481" s="1">
        <v>92102</v>
      </c>
      <c r="B481" s="1" t="s">
        <v>613</v>
      </c>
    </row>
    <row r="482" spans="1:2" x14ac:dyDescent="0.25">
      <c r="A482" s="1">
        <v>92201</v>
      </c>
      <c r="B482" s="1" t="s">
        <v>614</v>
      </c>
    </row>
    <row r="483" spans="1:2" x14ac:dyDescent="0.25">
      <c r="A483" s="1">
        <v>92301</v>
      </c>
      <c r="B483" s="1" t="s">
        <v>615</v>
      </c>
    </row>
    <row r="484" spans="1:2" x14ac:dyDescent="0.25">
      <c r="A484" s="1">
        <v>92302</v>
      </c>
      <c r="B484" s="1" t="s">
        <v>616</v>
      </c>
    </row>
    <row r="485" spans="1:2" x14ac:dyDescent="0.25">
      <c r="A485" s="1">
        <v>92401</v>
      </c>
      <c r="B485" s="1" t="s">
        <v>617</v>
      </c>
    </row>
    <row r="486" spans="1:2" x14ac:dyDescent="0.25">
      <c r="A486" s="1">
        <v>92402</v>
      </c>
      <c r="B486" s="1" t="s">
        <v>618</v>
      </c>
    </row>
    <row r="487" spans="1:2" x14ac:dyDescent="0.25">
      <c r="A487" s="1">
        <v>92501</v>
      </c>
      <c r="B487" s="1" t="s">
        <v>619</v>
      </c>
    </row>
    <row r="488" spans="1:2" x14ac:dyDescent="0.25">
      <c r="A488" s="1">
        <v>92601</v>
      </c>
      <c r="B488" s="1" t="s">
        <v>620</v>
      </c>
    </row>
    <row r="489" spans="1:2" x14ac:dyDescent="0.25">
      <c r="A489" s="1">
        <v>92701</v>
      </c>
      <c r="B489" s="1" t="s">
        <v>621</v>
      </c>
    </row>
    <row r="490" spans="1:2" x14ac:dyDescent="0.25">
      <c r="A490" s="1">
        <v>92801</v>
      </c>
      <c r="B490" s="1" t="s">
        <v>622</v>
      </c>
    </row>
    <row r="491" spans="1:2" x14ac:dyDescent="0.25">
      <c r="A491" s="1">
        <v>93101</v>
      </c>
      <c r="B491" s="1" t="s">
        <v>623</v>
      </c>
    </row>
    <row r="492" spans="1:2" x14ac:dyDescent="0.25">
      <c r="A492" s="1">
        <v>93201</v>
      </c>
      <c r="B492" s="1" t="s">
        <v>624</v>
      </c>
    </row>
    <row r="493" spans="1:2" x14ac:dyDescent="0.25">
      <c r="A493" s="1">
        <v>94101</v>
      </c>
      <c r="B493" s="1" t="s">
        <v>625</v>
      </c>
    </row>
    <row r="494" spans="1:2" x14ac:dyDescent="0.25">
      <c r="A494" s="1">
        <v>94201</v>
      </c>
      <c r="B494" s="1" t="s">
        <v>626</v>
      </c>
    </row>
    <row r="495" spans="1:2" x14ac:dyDescent="0.25">
      <c r="A495" s="1">
        <v>95101</v>
      </c>
      <c r="B495" s="1" t="s">
        <v>627</v>
      </c>
    </row>
    <row r="496" spans="1:2" x14ac:dyDescent="0.25">
      <c r="A496" s="1">
        <v>96101</v>
      </c>
      <c r="B496" s="1" t="s">
        <v>628</v>
      </c>
    </row>
    <row r="497" spans="1:2" x14ac:dyDescent="0.25">
      <c r="A497" s="1">
        <v>96201</v>
      </c>
      <c r="B497" s="1" t="s">
        <v>629</v>
      </c>
    </row>
    <row r="498" spans="1:2" x14ac:dyDescent="0.25">
      <c r="A498" s="1">
        <v>99101</v>
      </c>
      <c r="B498" s="1" t="s">
        <v>630</v>
      </c>
    </row>
  </sheetData>
  <sortState ref="A74:A460">
    <sortCondition ref="A7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MIR_2018</vt:lpstr>
      <vt:lpstr>ContarInd</vt:lpstr>
      <vt:lpstr>Base Metas</vt:lpstr>
      <vt:lpstr>Catálogos</vt:lpstr>
      <vt:lpstr>MIR_2018!Área_de_impresión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Leticia Rodríguez Garnica</dc:creator>
  <cp:lastModifiedBy>Misael Martínez Soto</cp:lastModifiedBy>
  <dcterms:created xsi:type="dcterms:W3CDTF">2018-04-30T15:15:38Z</dcterms:created>
  <dcterms:modified xsi:type="dcterms:W3CDTF">2018-10-15T18:48:32Z</dcterms:modified>
</cp:coreProperties>
</file>