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Misaelms/Desktop/Misaelms/INAI 2021/Planeacion/2102.MIR/"/>
    </mc:Choice>
  </mc:AlternateContent>
  <bookViews>
    <workbookView xWindow="0" yWindow="0" windowWidth="25600" windowHeight="16000"/>
  </bookViews>
  <sheets>
    <sheet name="MIR_2021" sheetId="1" r:id="rId1"/>
    <sheet name="Metas" sheetId="2" state="hidden" r:id="rId2"/>
    <sheet name="Conteo_Ind" sheetId="4" state="hidden" r:id="rId3"/>
    <sheet name="Catálogos" sheetId="3" state="hidden" r:id="rId4"/>
  </sheets>
  <externalReferences>
    <externalReference r:id="rId5"/>
    <externalReference r:id="rId6"/>
  </externalReferences>
  <definedNames>
    <definedName name="_xlnm._FilterDatabase" localSheetId="0" hidden="1">MIR_2021!$BL$23:$BL$23</definedName>
    <definedName name="_xlnm.Print_Area" localSheetId="0">MIR_2021!$A$1:$CA$39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38" i="1" l="1"/>
  <c r="AU36" i="1"/>
  <c r="AU25" i="1"/>
  <c r="AU22" i="1"/>
  <c r="AU20" i="1"/>
  <c r="AO22" i="1"/>
  <c r="AO38" i="1"/>
  <c r="AO36" i="1"/>
  <c r="AO25" i="1"/>
  <c r="AL39" i="1"/>
  <c r="BM30" i="2"/>
  <c r="AK39" i="1"/>
  <c r="AP39" i="1"/>
  <c r="AM30" i="2"/>
  <c r="AJ39" i="1"/>
  <c r="BK30" i="2"/>
  <c r="AL38" i="1"/>
  <c r="BM29" i="2"/>
  <c r="AK38" i="1"/>
  <c r="AJ38" i="1"/>
  <c r="BK29" i="2"/>
  <c r="AL37" i="1"/>
  <c r="BM28" i="2"/>
  <c r="AK37" i="1"/>
  <c r="AR37" i="1"/>
  <c r="AO28" i="2"/>
  <c r="AJ37" i="1"/>
  <c r="BK28" i="2"/>
  <c r="AL36" i="1"/>
  <c r="BM27" i="2"/>
  <c r="AK36" i="1"/>
  <c r="AP36" i="1"/>
  <c r="AJ36" i="1"/>
  <c r="BK27" i="2"/>
  <c r="AL35" i="1"/>
  <c r="BM26" i="2"/>
  <c r="AK35" i="1"/>
  <c r="AP35" i="1"/>
  <c r="AM26" i="2"/>
  <c r="AJ35" i="1"/>
  <c r="BK26" i="2"/>
  <c r="AL25" i="1"/>
  <c r="BM21" i="2"/>
  <c r="AK25" i="1"/>
  <c r="AJ25" i="1"/>
  <c r="BK21" i="2"/>
  <c r="AL22" i="1"/>
  <c r="BM15" i="2"/>
  <c r="AK22" i="1"/>
  <c r="AR22" i="1"/>
  <c r="AO15" i="2"/>
  <c r="AJ22" i="1"/>
  <c r="BK15" i="2"/>
  <c r="AL20" i="1"/>
  <c r="BM13" i="2"/>
  <c r="AK20" i="1"/>
  <c r="AR20" i="1"/>
  <c r="AO13" i="2"/>
  <c r="AJ20" i="1"/>
  <c r="BK13" i="2"/>
  <c r="AL19" i="1"/>
  <c r="BM12" i="2"/>
  <c r="AK19" i="1"/>
  <c r="AR19" i="1"/>
  <c r="AO12" i="2"/>
  <c r="AJ19" i="1"/>
  <c r="BK12" i="2"/>
  <c r="AL18" i="1"/>
  <c r="BM11" i="2"/>
  <c r="AK18" i="1"/>
  <c r="BL11" i="2"/>
  <c r="AJ18" i="1"/>
  <c r="BK11" i="2"/>
  <c r="AL17" i="1"/>
  <c r="BM10" i="2"/>
  <c r="AK17" i="1"/>
  <c r="AR17" i="1"/>
  <c r="AO10" i="2"/>
  <c r="AJ17" i="1"/>
  <c r="BK10" i="2"/>
  <c r="AL16" i="1"/>
  <c r="BM9" i="2"/>
  <c r="AK16" i="1"/>
  <c r="AR16" i="1"/>
  <c r="AO9" i="2"/>
  <c r="AJ16" i="1"/>
  <c r="BK9" i="2"/>
  <c r="AL15" i="1"/>
  <c r="BM8" i="2"/>
  <c r="AK15" i="1"/>
  <c r="AP15" i="1"/>
  <c r="AM8" i="2"/>
  <c r="AJ15" i="1"/>
  <c r="BK8" i="2"/>
  <c r="AL14" i="1"/>
  <c r="BM7" i="2"/>
  <c r="AK14" i="1"/>
  <c r="BL7" i="2"/>
  <c r="AJ14" i="1"/>
  <c r="BK7" i="2"/>
  <c r="AL13" i="1"/>
  <c r="BM6" i="2"/>
  <c r="AK13" i="1"/>
  <c r="AR13" i="1"/>
  <c r="AO6" i="2"/>
  <c r="AJ13" i="1"/>
  <c r="BK6" i="2"/>
  <c r="AR15" i="1"/>
  <c r="AO8" i="2"/>
  <c r="A39" i="1"/>
  <c r="A37" i="1"/>
  <c r="A38" i="1"/>
  <c r="A36" i="1"/>
  <c r="A35" i="1"/>
  <c r="A25" i="1"/>
  <c r="A26" i="1"/>
  <c r="A27" i="1"/>
  <c r="A28" i="1"/>
  <c r="A29" i="1"/>
  <c r="A22" i="1"/>
  <c r="A23" i="1"/>
  <c r="A24" i="1"/>
  <c r="A20" i="1"/>
  <c r="A21" i="1"/>
  <c r="A19" i="1"/>
  <c r="A17" i="1"/>
  <c r="A18" i="1"/>
  <c r="A16" i="1"/>
  <c r="A15" i="1"/>
  <c r="A14" i="1"/>
  <c r="CU120" i="2"/>
  <c r="CT120" i="2"/>
  <c r="CS120" i="2"/>
  <c r="CR120" i="2"/>
  <c r="CQ120" i="2"/>
  <c r="CP120" i="2"/>
  <c r="CO120" i="2"/>
  <c r="CN120" i="2"/>
  <c r="CM120" i="2"/>
  <c r="CL120" i="2"/>
  <c r="CK120" i="2"/>
  <c r="CJ120" i="2"/>
  <c r="CI120" i="2"/>
  <c r="CH120" i="2"/>
  <c r="CG120" i="2"/>
  <c r="CF120" i="2"/>
  <c r="CE120" i="2"/>
  <c r="CD120" i="2"/>
  <c r="CC120" i="2"/>
  <c r="CB120" i="2"/>
  <c r="CA120" i="2"/>
  <c r="BZ120" i="2"/>
  <c r="BY120" i="2"/>
  <c r="BX120" i="2"/>
  <c r="BW120" i="2"/>
  <c r="BV120" i="2"/>
  <c r="BU120" i="2"/>
  <c r="BT120" i="2"/>
  <c r="BS120" i="2"/>
  <c r="BR120" i="2"/>
  <c r="BQ120" i="2"/>
  <c r="BP120" i="2"/>
  <c r="BO120" i="2"/>
  <c r="BN120" i="2"/>
  <c r="BM120" i="2"/>
  <c r="BL120" i="2"/>
  <c r="BK120" i="2"/>
  <c r="BJ120" i="2"/>
  <c r="BI120" i="2"/>
  <c r="BH120" i="2"/>
  <c r="BG120" i="2"/>
  <c r="BF120" i="2"/>
  <c r="BE120" i="2"/>
  <c r="BD120" i="2"/>
  <c r="BC120" i="2"/>
  <c r="BB120" i="2"/>
  <c r="BA120" i="2"/>
  <c r="AZ120" i="2"/>
  <c r="AY120" i="2"/>
  <c r="AX120" i="2"/>
  <c r="AW120" i="2"/>
  <c r="AV120" i="2"/>
  <c r="AU120" i="2"/>
  <c r="AT120" i="2"/>
  <c r="AS120" i="2"/>
  <c r="AR120" i="2"/>
  <c r="AQ120" i="2"/>
  <c r="AP120" i="2"/>
  <c r="AO120" i="2"/>
  <c r="AN120" i="2"/>
  <c r="AM120" i="2"/>
  <c r="AL120" i="2"/>
  <c r="AK120" i="2"/>
  <c r="AJ120" i="2"/>
  <c r="AI120" i="2"/>
  <c r="AH120" i="2"/>
  <c r="AG120" i="2"/>
  <c r="AF120" i="2"/>
  <c r="AE120" i="2"/>
  <c r="AD120" i="2"/>
  <c r="AC120" i="2"/>
  <c r="AB120" i="2"/>
  <c r="Z120" i="2"/>
  <c r="Y120" i="2"/>
  <c r="X120" i="2"/>
  <c r="U120" i="2"/>
  <c r="T120" i="2"/>
  <c r="S120" i="2"/>
  <c r="R120" i="2"/>
  <c r="Q120" i="2"/>
  <c r="P120" i="2"/>
  <c r="O120" i="2"/>
  <c r="N120" i="2"/>
  <c r="M120" i="2"/>
  <c r="L120" i="2"/>
  <c r="K120" i="2"/>
  <c r="J120" i="2"/>
  <c r="I120" i="2"/>
  <c r="E120" i="2"/>
  <c r="D120" i="2"/>
  <c r="CU119" i="2"/>
  <c r="CT119" i="2"/>
  <c r="CS119" i="2"/>
  <c r="CR119" i="2"/>
  <c r="CQ119" i="2"/>
  <c r="CP119" i="2"/>
  <c r="CO119" i="2"/>
  <c r="CN119" i="2"/>
  <c r="CM119" i="2"/>
  <c r="CL119" i="2"/>
  <c r="CK119" i="2"/>
  <c r="CJ119" i="2"/>
  <c r="CI119" i="2"/>
  <c r="CH119" i="2"/>
  <c r="CG119" i="2"/>
  <c r="CF119" i="2"/>
  <c r="CE119" i="2"/>
  <c r="CD119" i="2"/>
  <c r="CC119" i="2"/>
  <c r="CB119" i="2"/>
  <c r="CA119" i="2"/>
  <c r="BZ119" i="2"/>
  <c r="BY119" i="2"/>
  <c r="BX119" i="2"/>
  <c r="BW119" i="2"/>
  <c r="BV119" i="2"/>
  <c r="BU119" i="2"/>
  <c r="BT119" i="2"/>
  <c r="BS119" i="2"/>
  <c r="BR119" i="2"/>
  <c r="BQ119" i="2"/>
  <c r="BP119" i="2"/>
  <c r="BO119" i="2"/>
  <c r="BN119" i="2"/>
  <c r="BM119" i="2"/>
  <c r="BL119" i="2"/>
  <c r="BK119" i="2"/>
  <c r="BJ119" i="2"/>
  <c r="BI119" i="2"/>
  <c r="BH119" i="2"/>
  <c r="BG119" i="2"/>
  <c r="BF119" i="2"/>
  <c r="BE119" i="2"/>
  <c r="BD119" i="2"/>
  <c r="BC119" i="2"/>
  <c r="BB119" i="2"/>
  <c r="BA119" i="2"/>
  <c r="AZ119" i="2"/>
  <c r="AY119" i="2"/>
  <c r="AX119" i="2"/>
  <c r="AW119" i="2"/>
  <c r="AV119" i="2"/>
  <c r="AU119" i="2"/>
  <c r="AT119" i="2"/>
  <c r="AS119" i="2"/>
  <c r="AR119" i="2"/>
  <c r="AQ119" i="2"/>
  <c r="AP119" i="2"/>
  <c r="AO119" i="2"/>
  <c r="AN119" i="2"/>
  <c r="AM119" i="2"/>
  <c r="AL119" i="2"/>
  <c r="AK119" i="2"/>
  <c r="AJ119" i="2"/>
  <c r="AI119" i="2"/>
  <c r="AH119" i="2"/>
  <c r="AG119" i="2"/>
  <c r="AF119" i="2"/>
  <c r="AE119" i="2"/>
  <c r="AD119" i="2"/>
  <c r="AC119" i="2"/>
  <c r="AB119" i="2"/>
  <c r="Z119" i="2"/>
  <c r="Y119" i="2"/>
  <c r="X119" i="2"/>
  <c r="U119" i="2"/>
  <c r="T119" i="2"/>
  <c r="S119" i="2"/>
  <c r="R119" i="2"/>
  <c r="Q119" i="2"/>
  <c r="P119" i="2"/>
  <c r="O119" i="2"/>
  <c r="N119" i="2"/>
  <c r="M119" i="2"/>
  <c r="L119" i="2"/>
  <c r="K119" i="2"/>
  <c r="J119" i="2"/>
  <c r="I119" i="2"/>
  <c r="E119" i="2"/>
  <c r="D119" i="2"/>
  <c r="C119" i="2"/>
  <c r="CU118" i="2"/>
  <c r="CT118" i="2"/>
  <c r="CS118" i="2"/>
  <c r="CR118" i="2"/>
  <c r="CQ118" i="2"/>
  <c r="CP118" i="2"/>
  <c r="CO118" i="2"/>
  <c r="CN118" i="2"/>
  <c r="CM118" i="2"/>
  <c r="CL118" i="2"/>
  <c r="CK118" i="2"/>
  <c r="CJ118" i="2"/>
  <c r="CI118" i="2"/>
  <c r="CH118" i="2"/>
  <c r="CG118" i="2"/>
  <c r="CF118" i="2"/>
  <c r="CE118" i="2"/>
  <c r="CD118" i="2"/>
  <c r="CC118" i="2"/>
  <c r="CB118" i="2"/>
  <c r="CA118" i="2"/>
  <c r="BZ118" i="2"/>
  <c r="BY118" i="2"/>
  <c r="BX118" i="2"/>
  <c r="BW118" i="2"/>
  <c r="BV118" i="2"/>
  <c r="BU118" i="2"/>
  <c r="BT118" i="2"/>
  <c r="BS118" i="2"/>
  <c r="BR118" i="2"/>
  <c r="BQ118" i="2"/>
  <c r="BP118" i="2"/>
  <c r="BO118" i="2"/>
  <c r="BN118" i="2"/>
  <c r="BM118" i="2"/>
  <c r="BL118" i="2"/>
  <c r="BK118" i="2"/>
  <c r="BJ118" i="2"/>
  <c r="BI118" i="2"/>
  <c r="BH118" i="2"/>
  <c r="BG118" i="2"/>
  <c r="BF118" i="2"/>
  <c r="BE118" i="2"/>
  <c r="BD118" i="2"/>
  <c r="BC118" i="2"/>
  <c r="BB118" i="2"/>
  <c r="BA118" i="2"/>
  <c r="AZ118" i="2"/>
  <c r="AY118" i="2"/>
  <c r="AX118" i="2"/>
  <c r="AW118" i="2"/>
  <c r="AV118" i="2"/>
  <c r="AU118" i="2"/>
  <c r="AT118" i="2"/>
  <c r="AS118" i="2"/>
  <c r="AR118" i="2"/>
  <c r="AQ118" i="2"/>
  <c r="AP118" i="2"/>
  <c r="AO118" i="2"/>
  <c r="AN118" i="2"/>
  <c r="AM118" i="2"/>
  <c r="AL118" i="2"/>
  <c r="AK118" i="2"/>
  <c r="AJ118" i="2"/>
  <c r="AI118" i="2"/>
  <c r="AH118" i="2"/>
  <c r="AG118" i="2"/>
  <c r="AF118" i="2"/>
  <c r="AE118" i="2"/>
  <c r="AD118" i="2"/>
  <c r="AC118" i="2"/>
  <c r="AB118" i="2"/>
  <c r="Z118" i="2"/>
  <c r="Y118" i="2"/>
  <c r="X118" i="2"/>
  <c r="U118" i="2"/>
  <c r="T118" i="2"/>
  <c r="S118" i="2"/>
  <c r="R118" i="2"/>
  <c r="Q118" i="2"/>
  <c r="P118" i="2"/>
  <c r="O118" i="2"/>
  <c r="N118" i="2"/>
  <c r="M118" i="2"/>
  <c r="L118" i="2"/>
  <c r="K118" i="2"/>
  <c r="J118" i="2"/>
  <c r="I118" i="2"/>
  <c r="E118" i="2"/>
  <c r="D118" i="2"/>
  <c r="CU117" i="2"/>
  <c r="CT117" i="2"/>
  <c r="CS117" i="2"/>
  <c r="CR117" i="2"/>
  <c r="CQ117" i="2"/>
  <c r="CP117" i="2"/>
  <c r="CO117" i="2"/>
  <c r="CN117" i="2"/>
  <c r="CM117" i="2"/>
  <c r="CL117" i="2"/>
  <c r="CK117" i="2"/>
  <c r="CJ117" i="2"/>
  <c r="CI117" i="2"/>
  <c r="CH117" i="2"/>
  <c r="CG117" i="2"/>
  <c r="CF117" i="2"/>
  <c r="CE117" i="2"/>
  <c r="CD117" i="2"/>
  <c r="CC117" i="2"/>
  <c r="CB117" i="2"/>
  <c r="CA117" i="2"/>
  <c r="BZ117" i="2"/>
  <c r="BY117" i="2"/>
  <c r="BX117" i="2"/>
  <c r="BW117" i="2"/>
  <c r="BV117" i="2"/>
  <c r="BU117" i="2"/>
  <c r="BT117" i="2"/>
  <c r="BS117" i="2"/>
  <c r="BR117" i="2"/>
  <c r="BQ117" i="2"/>
  <c r="BP117" i="2"/>
  <c r="BO117" i="2"/>
  <c r="BN117" i="2"/>
  <c r="BM117" i="2"/>
  <c r="BL117" i="2"/>
  <c r="BK117" i="2"/>
  <c r="BJ117" i="2"/>
  <c r="BI117" i="2"/>
  <c r="BH117" i="2"/>
  <c r="BG117" i="2"/>
  <c r="BF117" i="2"/>
  <c r="BE117" i="2"/>
  <c r="BD117" i="2"/>
  <c r="BC117" i="2"/>
  <c r="BB117" i="2"/>
  <c r="BA117" i="2"/>
  <c r="AZ117" i="2"/>
  <c r="AY117" i="2"/>
  <c r="AX117" i="2"/>
  <c r="AW117" i="2"/>
  <c r="AV117" i="2"/>
  <c r="AU117" i="2"/>
  <c r="AT117" i="2"/>
  <c r="AS117" i="2"/>
  <c r="AR117" i="2"/>
  <c r="AQ117" i="2"/>
  <c r="AP117" i="2"/>
  <c r="AO117" i="2"/>
  <c r="AN117" i="2"/>
  <c r="AM117" i="2"/>
  <c r="AL117" i="2"/>
  <c r="AK117" i="2"/>
  <c r="AJ117" i="2"/>
  <c r="AI117" i="2"/>
  <c r="AH117" i="2"/>
  <c r="AG117" i="2"/>
  <c r="AF117" i="2"/>
  <c r="AE117" i="2"/>
  <c r="AD117" i="2"/>
  <c r="AC117" i="2"/>
  <c r="AB117" i="2"/>
  <c r="Z117" i="2"/>
  <c r="Y117" i="2"/>
  <c r="X117" i="2"/>
  <c r="U117" i="2"/>
  <c r="T117" i="2"/>
  <c r="S117" i="2"/>
  <c r="R117" i="2"/>
  <c r="Q117" i="2"/>
  <c r="P117" i="2"/>
  <c r="O117" i="2"/>
  <c r="N117" i="2"/>
  <c r="M117" i="2"/>
  <c r="L117" i="2"/>
  <c r="K117" i="2"/>
  <c r="J117" i="2"/>
  <c r="I117" i="2"/>
  <c r="E117" i="2"/>
  <c r="D117" i="2"/>
  <c r="C117" i="2"/>
  <c r="CU116" i="2"/>
  <c r="CT116" i="2"/>
  <c r="CS116" i="2"/>
  <c r="CR116" i="2"/>
  <c r="CQ116" i="2"/>
  <c r="CP116" i="2"/>
  <c r="CO116" i="2"/>
  <c r="CN116" i="2"/>
  <c r="CM116" i="2"/>
  <c r="CL116" i="2"/>
  <c r="CK116" i="2"/>
  <c r="CJ116" i="2"/>
  <c r="CI116" i="2"/>
  <c r="CH116" i="2"/>
  <c r="CG116" i="2"/>
  <c r="CF116" i="2"/>
  <c r="CE116" i="2"/>
  <c r="CD116" i="2"/>
  <c r="CC116" i="2"/>
  <c r="CB116" i="2"/>
  <c r="CA116" i="2"/>
  <c r="BZ116" i="2"/>
  <c r="BY116" i="2"/>
  <c r="BX116" i="2"/>
  <c r="BW116" i="2"/>
  <c r="BV116" i="2"/>
  <c r="BU116" i="2"/>
  <c r="BT116" i="2"/>
  <c r="BS116" i="2"/>
  <c r="BR116" i="2"/>
  <c r="BQ116" i="2"/>
  <c r="BP116" i="2"/>
  <c r="BO116" i="2"/>
  <c r="BN116" i="2"/>
  <c r="BM116" i="2"/>
  <c r="BL116" i="2"/>
  <c r="BK116" i="2"/>
  <c r="BJ116" i="2"/>
  <c r="BI116" i="2"/>
  <c r="BH116" i="2"/>
  <c r="BG116" i="2"/>
  <c r="BF116" i="2"/>
  <c r="BE116" i="2"/>
  <c r="BD116" i="2"/>
  <c r="BC116" i="2"/>
  <c r="BB116" i="2"/>
  <c r="BA116" i="2"/>
  <c r="AZ116" i="2"/>
  <c r="AY116" i="2"/>
  <c r="AX116" i="2"/>
  <c r="AW116" i="2"/>
  <c r="AV116" i="2"/>
  <c r="AU116" i="2"/>
  <c r="AT116" i="2"/>
  <c r="AS116" i="2"/>
  <c r="AR116" i="2"/>
  <c r="AQ116" i="2"/>
  <c r="AP116" i="2"/>
  <c r="AO116" i="2"/>
  <c r="AN116" i="2"/>
  <c r="AM116" i="2"/>
  <c r="AL116" i="2"/>
  <c r="AK116" i="2"/>
  <c r="AJ116" i="2"/>
  <c r="AI116" i="2"/>
  <c r="AH116" i="2"/>
  <c r="AG116" i="2"/>
  <c r="AF116" i="2"/>
  <c r="AE116" i="2"/>
  <c r="AD116" i="2"/>
  <c r="AC116" i="2"/>
  <c r="AB116" i="2"/>
  <c r="Z116" i="2"/>
  <c r="Y116" i="2"/>
  <c r="X116" i="2"/>
  <c r="U116" i="2"/>
  <c r="T116" i="2"/>
  <c r="S116" i="2"/>
  <c r="R116" i="2"/>
  <c r="Q116" i="2"/>
  <c r="P116" i="2"/>
  <c r="O116" i="2"/>
  <c r="N116" i="2"/>
  <c r="M116" i="2"/>
  <c r="L116" i="2"/>
  <c r="K116" i="2"/>
  <c r="J116" i="2"/>
  <c r="I116" i="2"/>
  <c r="E116" i="2"/>
  <c r="D116" i="2"/>
  <c r="CU115" i="2"/>
  <c r="CT115" i="2"/>
  <c r="CS115" i="2"/>
  <c r="CR115" i="2"/>
  <c r="CQ115" i="2"/>
  <c r="CP115" i="2"/>
  <c r="CO115" i="2"/>
  <c r="CN115" i="2"/>
  <c r="CM115" i="2"/>
  <c r="CL115" i="2"/>
  <c r="CK115" i="2"/>
  <c r="CJ115" i="2"/>
  <c r="CI115" i="2"/>
  <c r="CH115" i="2"/>
  <c r="CG115" i="2"/>
  <c r="CF115" i="2"/>
  <c r="CE115" i="2"/>
  <c r="CD115" i="2"/>
  <c r="CC115" i="2"/>
  <c r="CB115" i="2"/>
  <c r="CA115" i="2"/>
  <c r="BZ115" i="2"/>
  <c r="BY115" i="2"/>
  <c r="BX115" i="2"/>
  <c r="BW115" i="2"/>
  <c r="BV115" i="2"/>
  <c r="BU115" i="2"/>
  <c r="BT115" i="2"/>
  <c r="BS115" i="2"/>
  <c r="BR115" i="2"/>
  <c r="BQ115" i="2"/>
  <c r="BP115" i="2"/>
  <c r="BO115" i="2"/>
  <c r="BN115" i="2"/>
  <c r="BM115" i="2"/>
  <c r="BL115" i="2"/>
  <c r="BK115" i="2"/>
  <c r="BJ115" i="2"/>
  <c r="BI115" i="2"/>
  <c r="BH115" i="2"/>
  <c r="BG115" i="2"/>
  <c r="BF115" i="2"/>
  <c r="BE115" i="2"/>
  <c r="BD115" i="2"/>
  <c r="BC115" i="2"/>
  <c r="BB115" i="2"/>
  <c r="BA115" i="2"/>
  <c r="AZ115" i="2"/>
  <c r="AY115" i="2"/>
  <c r="AX115" i="2"/>
  <c r="AW115" i="2"/>
  <c r="AV115" i="2"/>
  <c r="AU115" i="2"/>
  <c r="AT115" i="2"/>
  <c r="AS115" i="2"/>
  <c r="AR115" i="2"/>
  <c r="AQ115" i="2"/>
  <c r="AP115" i="2"/>
  <c r="AO115" i="2"/>
  <c r="AN115" i="2"/>
  <c r="AM115" i="2"/>
  <c r="AL115" i="2"/>
  <c r="AK115" i="2"/>
  <c r="AJ115" i="2"/>
  <c r="AI115" i="2"/>
  <c r="AH115" i="2"/>
  <c r="AG115" i="2"/>
  <c r="AF115" i="2"/>
  <c r="AE115" i="2"/>
  <c r="AD115" i="2"/>
  <c r="AC115" i="2"/>
  <c r="AB115" i="2"/>
  <c r="Z115" i="2"/>
  <c r="Y115" i="2"/>
  <c r="X115" i="2"/>
  <c r="U115" i="2"/>
  <c r="T115" i="2"/>
  <c r="S115" i="2"/>
  <c r="R115" i="2"/>
  <c r="Q115" i="2"/>
  <c r="P115" i="2"/>
  <c r="O115" i="2"/>
  <c r="N115" i="2"/>
  <c r="M115" i="2"/>
  <c r="L115" i="2"/>
  <c r="K115" i="2"/>
  <c r="J115" i="2"/>
  <c r="I115" i="2"/>
  <c r="E115" i="2"/>
  <c r="D115" i="2"/>
  <c r="CU114" i="2"/>
  <c r="CT114" i="2"/>
  <c r="CS114" i="2"/>
  <c r="CR114" i="2"/>
  <c r="CQ114" i="2"/>
  <c r="CP114" i="2"/>
  <c r="CO114" i="2"/>
  <c r="CN114" i="2"/>
  <c r="CM114" i="2"/>
  <c r="CL114" i="2"/>
  <c r="CK114" i="2"/>
  <c r="CJ114" i="2"/>
  <c r="CI114" i="2"/>
  <c r="CH114" i="2"/>
  <c r="CG114" i="2"/>
  <c r="CF114" i="2"/>
  <c r="CE114" i="2"/>
  <c r="CD114" i="2"/>
  <c r="CC114" i="2"/>
  <c r="CB114" i="2"/>
  <c r="CA114" i="2"/>
  <c r="BZ114" i="2"/>
  <c r="BY114" i="2"/>
  <c r="BX114" i="2"/>
  <c r="BW114" i="2"/>
  <c r="BV114" i="2"/>
  <c r="BU114" i="2"/>
  <c r="BT114" i="2"/>
  <c r="BS114" i="2"/>
  <c r="BR114" i="2"/>
  <c r="BQ114" i="2"/>
  <c r="BP114" i="2"/>
  <c r="BO114" i="2"/>
  <c r="BN114" i="2"/>
  <c r="BM114" i="2"/>
  <c r="BL114" i="2"/>
  <c r="BK114" i="2"/>
  <c r="BJ114" i="2"/>
  <c r="BI114" i="2"/>
  <c r="BH114" i="2"/>
  <c r="BG114" i="2"/>
  <c r="BF114" i="2"/>
  <c r="BE114" i="2"/>
  <c r="BD114" i="2"/>
  <c r="BC114" i="2"/>
  <c r="BB114" i="2"/>
  <c r="BA114" i="2"/>
  <c r="AZ114" i="2"/>
  <c r="AY114" i="2"/>
  <c r="AX114" i="2"/>
  <c r="AW114" i="2"/>
  <c r="AV114" i="2"/>
  <c r="AU114" i="2"/>
  <c r="AT114" i="2"/>
  <c r="AS114" i="2"/>
  <c r="AR114" i="2"/>
  <c r="AQ114" i="2"/>
  <c r="AP114" i="2"/>
  <c r="AO114" i="2"/>
  <c r="AN114" i="2"/>
  <c r="AM114" i="2"/>
  <c r="AL114" i="2"/>
  <c r="AK114" i="2"/>
  <c r="AJ114" i="2"/>
  <c r="AI114" i="2"/>
  <c r="AH114" i="2"/>
  <c r="AG114" i="2"/>
  <c r="AF114" i="2"/>
  <c r="AE114" i="2"/>
  <c r="AD114" i="2"/>
  <c r="AC114" i="2"/>
  <c r="AB114" i="2"/>
  <c r="Z114" i="2"/>
  <c r="Y114" i="2"/>
  <c r="X114" i="2"/>
  <c r="U114" i="2"/>
  <c r="T114" i="2"/>
  <c r="S114" i="2"/>
  <c r="R114" i="2"/>
  <c r="Q114" i="2"/>
  <c r="P114" i="2"/>
  <c r="O114" i="2"/>
  <c r="N114" i="2"/>
  <c r="M114" i="2"/>
  <c r="L114" i="2"/>
  <c r="K114" i="2"/>
  <c r="J114" i="2"/>
  <c r="I114" i="2"/>
  <c r="E114" i="2"/>
  <c r="D114" i="2"/>
  <c r="CU113" i="2"/>
  <c r="CT113" i="2"/>
  <c r="CS113" i="2"/>
  <c r="CR113" i="2"/>
  <c r="CQ113" i="2"/>
  <c r="CP113" i="2"/>
  <c r="CO113" i="2"/>
  <c r="CN113" i="2"/>
  <c r="CM113" i="2"/>
  <c r="CL113" i="2"/>
  <c r="CK113" i="2"/>
  <c r="CJ113" i="2"/>
  <c r="CI113" i="2"/>
  <c r="CH113" i="2"/>
  <c r="CG113" i="2"/>
  <c r="CF113" i="2"/>
  <c r="CE113" i="2"/>
  <c r="CD113" i="2"/>
  <c r="CC113" i="2"/>
  <c r="CB113" i="2"/>
  <c r="CA113" i="2"/>
  <c r="BZ113" i="2"/>
  <c r="BY113" i="2"/>
  <c r="BX113" i="2"/>
  <c r="BW113" i="2"/>
  <c r="BV113" i="2"/>
  <c r="BU113" i="2"/>
  <c r="BT113" i="2"/>
  <c r="BS113" i="2"/>
  <c r="BR113" i="2"/>
  <c r="BQ113" i="2"/>
  <c r="BP113" i="2"/>
  <c r="BO113" i="2"/>
  <c r="BN113" i="2"/>
  <c r="BM113" i="2"/>
  <c r="BL113" i="2"/>
  <c r="BK113" i="2"/>
  <c r="BJ113" i="2"/>
  <c r="BI113" i="2"/>
  <c r="BH113" i="2"/>
  <c r="BG113" i="2"/>
  <c r="BF113" i="2"/>
  <c r="BE113" i="2"/>
  <c r="BD113" i="2"/>
  <c r="BC113" i="2"/>
  <c r="BB113" i="2"/>
  <c r="BA113" i="2"/>
  <c r="AZ113" i="2"/>
  <c r="AY113" i="2"/>
  <c r="AX113" i="2"/>
  <c r="AW113" i="2"/>
  <c r="AV113" i="2"/>
  <c r="AU113" i="2"/>
  <c r="AT113" i="2"/>
  <c r="AS113" i="2"/>
  <c r="AR113" i="2"/>
  <c r="AQ113" i="2"/>
  <c r="AP113" i="2"/>
  <c r="AO113" i="2"/>
  <c r="AN113" i="2"/>
  <c r="AM113" i="2"/>
  <c r="AL113" i="2"/>
  <c r="AK113" i="2"/>
  <c r="AJ113" i="2"/>
  <c r="AI113" i="2"/>
  <c r="AH113" i="2"/>
  <c r="AG113" i="2"/>
  <c r="AF113" i="2"/>
  <c r="AE113" i="2"/>
  <c r="AD113" i="2"/>
  <c r="AC113" i="2"/>
  <c r="AB113" i="2"/>
  <c r="Z113" i="2"/>
  <c r="Y113" i="2"/>
  <c r="X113" i="2"/>
  <c r="U113" i="2"/>
  <c r="T113" i="2"/>
  <c r="S113" i="2"/>
  <c r="R113" i="2"/>
  <c r="Q113" i="2"/>
  <c r="P113" i="2"/>
  <c r="O113" i="2"/>
  <c r="N113" i="2"/>
  <c r="M113" i="2"/>
  <c r="L113" i="2"/>
  <c r="K113" i="2"/>
  <c r="J113" i="2"/>
  <c r="I113" i="2"/>
  <c r="E113" i="2"/>
  <c r="D113" i="2"/>
  <c r="B113" i="2"/>
  <c r="CU112" i="2"/>
  <c r="CT112" i="2"/>
  <c r="CS112" i="2"/>
  <c r="CR112" i="2"/>
  <c r="CQ112" i="2"/>
  <c r="CP112" i="2"/>
  <c r="CO112" i="2"/>
  <c r="CN112" i="2"/>
  <c r="CM112" i="2"/>
  <c r="CL112" i="2"/>
  <c r="CK112" i="2"/>
  <c r="CJ112" i="2"/>
  <c r="CI112" i="2"/>
  <c r="CH112" i="2"/>
  <c r="CG112" i="2"/>
  <c r="CF112" i="2"/>
  <c r="CE112" i="2"/>
  <c r="CD112" i="2"/>
  <c r="CC112" i="2"/>
  <c r="CB112" i="2"/>
  <c r="CA112" i="2"/>
  <c r="BZ112" i="2"/>
  <c r="BY112" i="2"/>
  <c r="BX112" i="2"/>
  <c r="BW112" i="2"/>
  <c r="BV112" i="2"/>
  <c r="BU112" i="2"/>
  <c r="BT112" i="2"/>
  <c r="BS112" i="2"/>
  <c r="BR112" i="2"/>
  <c r="BQ112" i="2"/>
  <c r="BP112" i="2"/>
  <c r="BO112" i="2"/>
  <c r="BN112" i="2"/>
  <c r="BM112" i="2"/>
  <c r="BL112" i="2"/>
  <c r="BK112" i="2"/>
  <c r="BJ112" i="2"/>
  <c r="BI112" i="2"/>
  <c r="BH112" i="2"/>
  <c r="BG112" i="2"/>
  <c r="BF112" i="2"/>
  <c r="BE112" i="2"/>
  <c r="BD112" i="2"/>
  <c r="BC112" i="2"/>
  <c r="BB112" i="2"/>
  <c r="BA112" i="2"/>
  <c r="AZ112" i="2"/>
  <c r="AY112" i="2"/>
  <c r="AX112" i="2"/>
  <c r="AW112" i="2"/>
  <c r="AV112" i="2"/>
  <c r="AU112" i="2"/>
  <c r="AT112" i="2"/>
  <c r="AS112" i="2"/>
  <c r="AR112" i="2"/>
  <c r="AQ112" i="2"/>
  <c r="AP112" i="2"/>
  <c r="AO112" i="2"/>
  <c r="AN112" i="2"/>
  <c r="AM112" i="2"/>
  <c r="AL112" i="2"/>
  <c r="AK112" i="2"/>
  <c r="AJ112" i="2"/>
  <c r="AI112" i="2"/>
  <c r="AH112" i="2"/>
  <c r="AG112" i="2"/>
  <c r="AF112" i="2"/>
  <c r="AE112" i="2"/>
  <c r="AD112" i="2"/>
  <c r="AC112" i="2"/>
  <c r="AB112" i="2"/>
  <c r="Z112" i="2"/>
  <c r="Y112" i="2"/>
  <c r="X112" i="2"/>
  <c r="U112" i="2"/>
  <c r="T112" i="2"/>
  <c r="S112" i="2"/>
  <c r="R112" i="2"/>
  <c r="Q112" i="2"/>
  <c r="P112" i="2"/>
  <c r="O112" i="2"/>
  <c r="N112" i="2"/>
  <c r="M112" i="2"/>
  <c r="L112" i="2"/>
  <c r="K112" i="2"/>
  <c r="J112" i="2"/>
  <c r="I112" i="2"/>
  <c r="E112" i="2"/>
  <c r="D112" i="2"/>
  <c r="CU111" i="2"/>
  <c r="CT111" i="2"/>
  <c r="CS111" i="2"/>
  <c r="CR111" i="2"/>
  <c r="CQ111" i="2"/>
  <c r="CP111" i="2"/>
  <c r="CO111" i="2"/>
  <c r="CN111" i="2"/>
  <c r="CM111" i="2"/>
  <c r="CL111" i="2"/>
  <c r="CK111" i="2"/>
  <c r="CJ111" i="2"/>
  <c r="CI111" i="2"/>
  <c r="CH111" i="2"/>
  <c r="CG111" i="2"/>
  <c r="CF111" i="2"/>
  <c r="CE111" i="2"/>
  <c r="CD111" i="2"/>
  <c r="CC111" i="2"/>
  <c r="CB111" i="2"/>
  <c r="CA111" i="2"/>
  <c r="BZ111" i="2"/>
  <c r="BY111" i="2"/>
  <c r="BX111" i="2"/>
  <c r="BW111" i="2"/>
  <c r="BV111" i="2"/>
  <c r="BU111" i="2"/>
  <c r="BT111" i="2"/>
  <c r="BS111" i="2"/>
  <c r="BR111" i="2"/>
  <c r="BQ111" i="2"/>
  <c r="BP111" i="2"/>
  <c r="BO111" i="2"/>
  <c r="BN111" i="2"/>
  <c r="BM111" i="2"/>
  <c r="BL111" i="2"/>
  <c r="BK111" i="2"/>
  <c r="BJ111" i="2"/>
  <c r="BI111" i="2"/>
  <c r="BH111" i="2"/>
  <c r="BG111" i="2"/>
  <c r="BF111" i="2"/>
  <c r="BE111" i="2"/>
  <c r="BD111" i="2"/>
  <c r="BC111" i="2"/>
  <c r="BB111" i="2"/>
  <c r="BA111" i="2"/>
  <c r="AZ111" i="2"/>
  <c r="AY111" i="2"/>
  <c r="AX111" i="2"/>
  <c r="AW111" i="2"/>
  <c r="AV111" i="2"/>
  <c r="AU111" i="2"/>
  <c r="AT111" i="2"/>
  <c r="AS111" i="2"/>
  <c r="AR111" i="2"/>
  <c r="AQ111" i="2"/>
  <c r="AP111" i="2"/>
  <c r="AO111" i="2"/>
  <c r="AN111" i="2"/>
  <c r="AM111" i="2"/>
  <c r="AL111" i="2"/>
  <c r="AK111" i="2"/>
  <c r="AJ111" i="2"/>
  <c r="AI111" i="2"/>
  <c r="AH111" i="2"/>
  <c r="AG111" i="2"/>
  <c r="AF111" i="2"/>
  <c r="AE111" i="2"/>
  <c r="AD111" i="2"/>
  <c r="AC111" i="2"/>
  <c r="AB111" i="2"/>
  <c r="Z111" i="2"/>
  <c r="Y111" i="2"/>
  <c r="X111" i="2"/>
  <c r="U111" i="2"/>
  <c r="T111" i="2"/>
  <c r="S111" i="2"/>
  <c r="R111" i="2"/>
  <c r="Q111" i="2"/>
  <c r="P111" i="2"/>
  <c r="O111" i="2"/>
  <c r="N111" i="2"/>
  <c r="M111" i="2"/>
  <c r="L111" i="2"/>
  <c r="K111" i="2"/>
  <c r="J111" i="2"/>
  <c r="I111" i="2"/>
  <c r="E111" i="2"/>
  <c r="D111" i="2"/>
  <c r="CU110" i="2"/>
  <c r="CT110" i="2"/>
  <c r="CS110" i="2"/>
  <c r="CR110" i="2"/>
  <c r="CQ110" i="2"/>
  <c r="CP110" i="2"/>
  <c r="CO110" i="2"/>
  <c r="CN110" i="2"/>
  <c r="CM110" i="2"/>
  <c r="CL110" i="2"/>
  <c r="CK110" i="2"/>
  <c r="CJ110" i="2"/>
  <c r="CI110" i="2"/>
  <c r="CH110" i="2"/>
  <c r="CG110" i="2"/>
  <c r="CF110" i="2"/>
  <c r="CE110" i="2"/>
  <c r="CD110" i="2"/>
  <c r="CC110" i="2"/>
  <c r="CB110" i="2"/>
  <c r="CA110" i="2"/>
  <c r="BZ110" i="2"/>
  <c r="BY110" i="2"/>
  <c r="BX110" i="2"/>
  <c r="BW110" i="2"/>
  <c r="BV110" i="2"/>
  <c r="BU110" i="2"/>
  <c r="BT110" i="2"/>
  <c r="BS110" i="2"/>
  <c r="BR110" i="2"/>
  <c r="BQ110" i="2"/>
  <c r="BP110" i="2"/>
  <c r="BO110" i="2"/>
  <c r="BN110" i="2"/>
  <c r="BM110" i="2"/>
  <c r="BL110" i="2"/>
  <c r="BK110" i="2"/>
  <c r="BJ110" i="2"/>
  <c r="BI110" i="2"/>
  <c r="BH110" i="2"/>
  <c r="BG110" i="2"/>
  <c r="BF110" i="2"/>
  <c r="BE110" i="2"/>
  <c r="BD110" i="2"/>
  <c r="BC110" i="2"/>
  <c r="BB110" i="2"/>
  <c r="BA110" i="2"/>
  <c r="AZ110" i="2"/>
  <c r="AY110" i="2"/>
  <c r="AX110" i="2"/>
  <c r="AW110" i="2"/>
  <c r="AV110" i="2"/>
  <c r="AU110" i="2"/>
  <c r="AT110" i="2"/>
  <c r="AS110" i="2"/>
  <c r="AR110" i="2"/>
  <c r="AQ110" i="2"/>
  <c r="AP110" i="2"/>
  <c r="AO110" i="2"/>
  <c r="AN110" i="2"/>
  <c r="AM110" i="2"/>
  <c r="AL110" i="2"/>
  <c r="AK110" i="2"/>
  <c r="AJ110" i="2"/>
  <c r="AI110" i="2"/>
  <c r="AH110" i="2"/>
  <c r="AG110" i="2"/>
  <c r="AF110" i="2"/>
  <c r="AE110" i="2"/>
  <c r="AD110" i="2"/>
  <c r="AC110" i="2"/>
  <c r="AB110" i="2"/>
  <c r="Z110" i="2"/>
  <c r="Y110" i="2"/>
  <c r="X110" i="2"/>
  <c r="U110" i="2"/>
  <c r="T110" i="2"/>
  <c r="S110" i="2"/>
  <c r="R110" i="2"/>
  <c r="Q110" i="2"/>
  <c r="P110" i="2"/>
  <c r="O110" i="2"/>
  <c r="N110" i="2"/>
  <c r="M110" i="2"/>
  <c r="L110" i="2"/>
  <c r="K110" i="2"/>
  <c r="J110" i="2"/>
  <c r="I110" i="2"/>
  <c r="E110" i="2"/>
  <c r="D110" i="2"/>
  <c r="CU109" i="2"/>
  <c r="CT109" i="2"/>
  <c r="CS109" i="2"/>
  <c r="CR109" i="2"/>
  <c r="CQ109" i="2"/>
  <c r="CP109" i="2"/>
  <c r="CO109" i="2"/>
  <c r="CN109" i="2"/>
  <c r="CM109" i="2"/>
  <c r="CL109" i="2"/>
  <c r="CK109" i="2"/>
  <c r="CJ109" i="2"/>
  <c r="CI109" i="2"/>
  <c r="CH109" i="2"/>
  <c r="CG109" i="2"/>
  <c r="CF109" i="2"/>
  <c r="CE109" i="2"/>
  <c r="CD109" i="2"/>
  <c r="CC109" i="2"/>
  <c r="CB109" i="2"/>
  <c r="CA109" i="2"/>
  <c r="BZ109" i="2"/>
  <c r="BY109" i="2"/>
  <c r="BX109" i="2"/>
  <c r="BW109" i="2"/>
  <c r="BV109" i="2"/>
  <c r="BU109" i="2"/>
  <c r="BT109" i="2"/>
  <c r="BS109" i="2"/>
  <c r="BR109" i="2"/>
  <c r="BQ109" i="2"/>
  <c r="BP109" i="2"/>
  <c r="BO109" i="2"/>
  <c r="BN109" i="2"/>
  <c r="BM109" i="2"/>
  <c r="BL109" i="2"/>
  <c r="BK109" i="2"/>
  <c r="BJ109" i="2"/>
  <c r="BI109" i="2"/>
  <c r="BH109" i="2"/>
  <c r="BG109" i="2"/>
  <c r="BF109" i="2"/>
  <c r="BE109" i="2"/>
  <c r="BD109" i="2"/>
  <c r="BC109" i="2"/>
  <c r="BB109" i="2"/>
  <c r="BA109" i="2"/>
  <c r="AZ109" i="2"/>
  <c r="AY109" i="2"/>
  <c r="AX109" i="2"/>
  <c r="AW109" i="2"/>
  <c r="AV109" i="2"/>
  <c r="AU109" i="2"/>
  <c r="AT109" i="2"/>
  <c r="AS109" i="2"/>
  <c r="AR109" i="2"/>
  <c r="AQ109" i="2"/>
  <c r="AP109" i="2"/>
  <c r="AO109" i="2"/>
  <c r="AN109" i="2"/>
  <c r="AM109" i="2"/>
  <c r="AL109" i="2"/>
  <c r="AK109" i="2"/>
  <c r="AJ109" i="2"/>
  <c r="AI109" i="2"/>
  <c r="AH109" i="2"/>
  <c r="AG109" i="2"/>
  <c r="AF109" i="2"/>
  <c r="AE109" i="2"/>
  <c r="AD109" i="2"/>
  <c r="AC109" i="2"/>
  <c r="AB109" i="2"/>
  <c r="Z109" i="2"/>
  <c r="Y109" i="2"/>
  <c r="X109" i="2"/>
  <c r="U109" i="2"/>
  <c r="T109" i="2"/>
  <c r="S109" i="2"/>
  <c r="R109" i="2"/>
  <c r="Q109" i="2"/>
  <c r="P109" i="2"/>
  <c r="O109" i="2"/>
  <c r="N109" i="2"/>
  <c r="M109" i="2"/>
  <c r="L109" i="2"/>
  <c r="K109" i="2"/>
  <c r="J109" i="2"/>
  <c r="I109" i="2"/>
  <c r="E109" i="2"/>
  <c r="D109" i="2"/>
  <c r="C109" i="2"/>
  <c r="CU108" i="2"/>
  <c r="CT108" i="2"/>
  <c r="CS108" i="2"/>
  <c r="CR108" i="2"/>
  <c r="CQ108" i="2"/>
  <c r="CP108" i="2"/>
  <c r="CO108" i="2"/>
  <c r="CN108" i="2"/>
  <c r="CM108" i="2"/>
  <c r="CL108" i="2"/>
  <c r="CK108" i="2"/>
  <c r="CJ108" i="2"/>
  <c r="CI108" i="2"/>
  <c r="CH108" i="2"/>
  <c r="CG108" i="2"/>
  <c r="CF108" i="2"/>
  <c r="CE108" i="2"/>
  <c r="CD108" i="2"/>
  <c r="CC108" i="2"/>
  <c r="CB108" i="2"/>
  <c r="CA108" i="2"/>
  <c r="BZ108" i="2"/>
  <c r="BY108" i="2"/>
  <c r="BX108" i="2"/>
  <c r="BW108" i="2"/>
  <c r="BV108" i="2"/>
  <c r="BU108" i="2"/>
  <c r="BT108" i="2"/>
  <c r="BS108" i="2"/>
  <c r="BR108" i="2"/>
  <c r="BQ108" i="2"/>
  <c r="BP108" i="2"/>
  <c r="BO108" i="2"/>
  <c r="BN108" i="2"/>
  <c r="BM108" i="2"/>
  <c r="BL108" i="2"/>
  <c r="BK108" i="2"/>
  <c r="BJ108" i="2"/>
  <c r="BI108" i="2"/>
  <c r="BH108" i="2"/>
  <c r="BG108" i="2"/>
  <c r="BF108" i="2"/>
  <c r="BE108" i="2"/>
  <c r="BD108" i="2"/>
  <c r="BC108" i="2"/>
  <c r="BB108" i="2"/>
  <c r="BA108" i="2"/>
  <c r="AZ108" i="2"/>
  <c r="AY108" i="2"/>
  <c r="AX108" i="2"/>
  <c r="AW108" i="2"/>
  <c r="AV108" i="2"/>
  <c r="AU108" i="2"/>
  <c r="AT108" i="2"/>
  <c r="AS108" i="2"/>
  <c r="AR108" i="2"/>
  <c r="AQ108" i="2"/>
  <c r="AP108" i="2"/>
  <c r="AO108" i="2"/>
  <c r="AN108" i="2"/>
  <c r="AM108" i="2"/>
  <c r="AL108" i="2"/>
  <c r="AK108" i="2"/>
  <c r="AJ108" i="2"/>
  <c r="AI108" i="2"/>
  <c r="AH108" i="2"/>
  <c r="AG108" i="2"/>
  <c r="AF108" i="2"/>
  <c r="AE108" i="2"/>
  <c r="AD108" i="2"/>
  <c r="AC108" i="2"/>
  <c r="AB108" i="2"/>
  <c r="Z108" i="2"/>
  <c r="Y108" i="2"/>
  <c r="X108" i="2"/>
  <c r="U108" i="2"/>
  <c r="T108" i="2"/>
  <c r="S108" i="2"/>
  <c r="R108" i="2"/>
  <c r="Q108" i="2"/>
  <c r="P108" i="2"/>
  <c r="O108" i="2"/>
  <c r="N108" i="2"/>
  <c r="M108" i="2"/>
  <c r="L108" i="2"/>
  <c r="K108" i="2"/>
  <c r="J108" i="2"/>
  <c r="I108" i="2"/>
  <c r="E108" i="2"/>
  <c r="D108" i="2"/>
  <c r="CU107" i="2"/>
  <c r="CT107" i="2"/>
  <c r="CS107" i="2"/>
  <c r="CR107" i="2"/>
  <c r="CQ107" i="2"/>
  <c r="CP107" i="2"/>
  <c r="CO107" i="2"/>
  <c r="CN107" i="2"/>
  <c r="CM107" i="2"/>
  <c r="CL107" i="2"/>
  <c r="CK107" i="2"/>
  <c r="CJ107" i="2"/>
  <c r="CI107" i="2"/>
  <c r="CH107" i="2"/>
  <c r="CG107" i="2"/>
  <c r="CF107" i="2"/>
  <c r="CE107" i="2"/>
  <c r="CD107" i="2"/>
  <c r="CC107" i="2"/>
  <c r="CB107" i="2"/>
  <c r="CA107" i="2"/>
  <c r="BZ107" i="2"/>
  <c r="BY107" i="2"/>
  <c r="BX107" i="2"/>
  <c r="BW107" i="2"/>
  <c r="BV107" i="2"/>
  <c r="BU107" i="2"/>
  <c r="BT107" i="2"/>
  <c r="BS107" i="2"/>
  <c r="BR107" i="2"/>
  <c r="BQ107" i="2"/>
  <c r="BP107" i="2"/>
  <c r="BO107" i="2"/>
  <c r="BN107" i="2"/>
  <c r="BM107" i="2"/>
  <c r="BL107" i="2"/>
  <c r="BK107" i="2"/>
  <c r="BJ107" i="2"/>
  <c r="BI107" i="2"/>
  <c r="BH107" i="2"/>
  <c r="BG107" i="2"/>
  <c r="BF107" i="2"/>
  <c r="BE107" i="2"/>
  <c r="BD107" i="2"/>
  <c r="BC107" i="2"/>
  <c r="BB107" i="2"/>
  <c r="BA107" i="2"/>
  <c r="AZ107" i="2"/>
  <c r="AY107" i="2"/>
  <c r="AX107" i="2"/>
  <c r="AW107" i="2"/>
  <c r="AV107" i="2"/>
  <c r="AU107" i="2"/>
  <c r="AT107" i="2"/>
  <c r="AS107" i="2"/>
  <c r="AR107" i="2"/>
  <c r="AQ107" i="2"/>
  <c r="AP107" i="2"/>
  <c r="AO107" i="2"/>
  <c r="AN107" i="2"/>
  <c r="AM107" i="2"/>
  <c r="AL107" i="2"/>
  <c r="AK107" i="2"/>
  <c r="AJ107" i="2"/>
  <c r="AI107" i="2"/>
  <c r="AH107" i="2"/>
  <c r="AG107" i="2"/>
  <c r="AF107" i="2"/>
  <c r="AE107" i="2"/>
  <c r="AD107" i="2"/>
  <c r="AC107" i="2"/>
  <c r="AB107" i="2"/>
  <c r="Z107" i="2"/>
  <c r="Y107" i="2"/>
  <c r="X107" i="2"/>
  <c r="U107" i="2"/>
  <c r="T107" i="2"/>
  <c r="S107" i="2"/>
  <c r="R107" i="2"/>
  <c r="Q107" i="2"/>
  <c r="P107" i="2"/>
  <c r="O107" i="2"/>
  <c r="N107" i="2"/>
  <c r="M107" i="2"/>
  <c r="L107" i="2"/>
  <c r="K107" i="2"/>
  <c r="J107" i="2"/>
  <c r="I107" i="2"/>
  <c r="E107" i="2"/>
  <c r="D107" i="2"/>
  <c r="CU106" i="2"/>
  <c r="CT106" i="2"/>
  <c r="CS106" i="2"/>
  <c r="CR106" i="2"/>
  <c r="CQ106" i="2"/>
  <c r="CP106" i="2"/>
  <c r="CO106" i="2"/>
  <c r="CN106" i="2"/>
  <c r="CM106" i="2"/>
  <c r="CL106" i="2"/>
  <c r="CK106" i="2"/>
  <c r="CJ106" i="2"/>
  <c r="CI106" i="2"/>
  <c r="CH106" i="2"/>
  <c r="CG106" i="2"/>
  <c r="CF106" i="2"/>
  <c r="CE106" i="2"/>
  <c r="CD106" i="2"/>
  <c r="CC106" i="2"/>
  <c r="CB106" i="2"/>
  <c r="CA106" i="2"/>
  <c r="BZ106" i="2"/>
  <c r="BY106" i="2"/>
  <c r="BX106" i="2"/>
  <c r="BW106" i="2"/>
  <c r="BV106" i="2"/>
  <c r="BU106" i="2"/>
  <c r="BT106" i="2"/>
  <c r="BS106" i="2"/>
  <c r="BR106" i="2"/>
  <c r="BQ106" i="2"/>
  <c r="BP106" i="2"/>
  <c r="BO106" i="2"/>
  <c r="BN106" i="2"/>
  <c r="BM106" i="2"/>
  <c r="BL106" i="2"/>
  <c r="BK106" i="2"/>
  <c r="BJ106" i="2"/>
  <c r="BI106" i="2"/>
  <c r="BH106" i="2"/>
  <c r="BG106" i="2"/>
  <c r="BF106" i="2"/>
  <c r="BE106" i="2"/>
  <c r="BD106" i="2"/>
  <c r="BC106" i="2"/>
  <c r="BB106" i="2"/>
  <c r="BA106" i="2"/>
  <c r="AZ106" i="2"/>
  <c r="AY106" i="2"/>
  <c r="AX106" i="2"/>
  <c r="AW106" i="2"/>
  <c r="AV106" i="2"/>
  <c r="AU106" i="2"/>
  <c r="AT106" i="2"/>
  <c r="AS106" i="2"/>
  <c r="AR106" i="2"/>
  <c r="AQ106" i="2"/>
  <c r="AP106" i="2"/>
  <c r="AO106" i="2"/>
  <c r="AN106" i="2"/>
  <c r="AM106" i="2"/>
  <c r="AL106" i="2"/>
  <c r="AK106" i="2"/>
  <c r="AJ106" i="2"/>
  <c r="AI106" i="2"/>
  <c r="AH106" i="2"/>
  <c r="AG106" i="2"/>
  <c r="AF106" i="2"/>
  <c r="AE106" i="2"/>
  <c r="AD106" i="2"/>
  <c r="AC106" i="2"/>
  <c r="AB106" i="2"/>
  <c r="Z106" i="2"/>
  <c r="Y106" i="2"/>
  <c r="X106" i="2"/>
  <c r="U106" i="2"/>
  <c r="T106" i="2"/>
  <c r="S106" i="2"/>
  <c r="R106" i="2"/>
  <c r="Q106" i="2"/>
  <c r="P106" i="2"/>
  <c r="O106" i="2"/>
  <c r="N106" i="2"/>
  <c r="M106" i="2"/>
  <c r="L106" i="2"/>
  <c r="K106" i="2"/>
  <c r="J106" i="2"/>
  <c r="I106" i="2"/>
  <c r="E106" i="2"/>
  <c r="D106" i="2"/>
  <c r="CU105" i="2"/>
  <c r="CT105" i="2"/>
  <c r="CS105" i="2"/>
  <c r="CR105" i="2"/>
  <c r="CQ105" i="2"/>
  <c r="CP105" i="2"/>
  <c r="CO105" i="2"/>
  <c r="CN105" i="2"/>
  <c r="CM105" i="2"/>
  <c r="CL105" i="2"/>
  <c r="CK105" i="2"/>
  <c r="CJ105" i="2"/>
  <c r="CI105" i="2"/>
  <c r="CH105" i="2"/>
  <c r="CG105" i="2"/>
  <c r="CF105" i="2"/>
  <c r="CE105" i="2"/>
  <c r="CD105" i="2"/>
  <c r="CC105" i="2"/>
  <c r="CB105" i="2"/>
  <c r="CA105" i="2"/>
  <c r="BZ105" i="2"/>
  <c r="BY105" i="2"/>
  <c r="BX105" i="2"/>
  <c r="BW105" i="2"/>
  <c r="BV105" i="2"/>
  <c r="BU105" i="2"/>
  <c r="BT105" i="2"/>
  <c r="BS105" i="2"/>
  <c r="BR105" i="2"/>
  <c r="BQ105" i="2"/>
  <c r="BP105" i="2"/>
  <c r="BO105" i="2"/>
  <c r="BN105" i="2"/>
  <c r="BM105" i="2"/>
  <c r="BL105" i="2"/>
  <c r="BK105" i="2"/>
  <c r="BJ105" i="2"/>
  <c r="BI105" i="2"/>
  <c r="BH105" i="2"/>
  <c r="BG105" i="2"/>
  <c r="BF105" i="2"/>
  <c r="BE105" i="2"/>
  <c r="BD105" i="2"/>
  <c r="BC105" i="2"/>
  <c r="BB105" i="2"/>
  <c r="BA105" i="2"/>
  <c r="AZ105" i="2"/>
  <c r="AY105" i="2"/>
  <c r="AX105" i="2"/>
  <c r="AW105" i="2"/>
  <c r="AV105" i="2"/>
  <c r="AU105" i="2"/>
  <c r="AT105" i="2"/>
  <c r="AS105" i="2"/>
  <c r="AR105" i="2"/>
  <c r="AQ105" i="2"/>
  <c r="AP105" i="2"/>
  <c r="AO105" i="2"/>
  <c r="AN105" i="2"/>
  <c r="AM105" i="2"/>
  <c r="AL105" i="2"/>
  <c r="AK105" i="2"/>
  <c r="AJ105" i="2"/>
  <c r="AI105" i="2"/>
  <c r="AH105" i="2"/>
  <c r="AG105" i="2"/>
  <c r="AF105" i="2"/>
  <c r="AE105" i="2"/>
  <c r="AD105" i="2"/>
  <c r="AC105" i="2"/>
  <c r="AB105" i="2"/>
  <c r="Z105" i="2"/>
  <c r="Y105" i="2"/>
  <c r="X105" i="2"/>
  <c r="U105" i="2"/>
  <c r="T105" i="2"/>
  <c r="S105" i="2"/>
  <c r="R105" i="2"/>
  <c r="Q105" i="2"/>
  <c r="P105" i="2"/>
  <c r="O105" i="2"/>
  <c r="N105" i="2"/>
  <c r="M105" i="2"/>
  <c r="L105" i="2"/>
  <c r="K105" i="2"/>
  <c r="J105" i="2"/>
  <c r="I105" i="2"/>
  <c r="E105" i="2"/>
  <c r="D105" i="2"/>
  <c r="B105" i="2"/>
  <c r="CU104" i="2"/>
  <c r="CT104" i="2"/>
  <c r="CS104" i="2"/>
  <c r="CR104" i="2"/>
  <c r="CQ104" i="2"/>
  <c r="CP104" i="2"/>
  <c r="CO104" i="2"/>
  <c r="CN104" i="2"/>
  <c r="CM104" i="2"/>
  <c r="CL104" i="2"/>
  <c r="CK104" i="2"/>
  <c r="CJ104" i="2"/>
  <c r="CI104" i="2"/>
  <c r="CH104" i="2"/>
  <c r="CG104" i="2"/>
  <c r="CF104" i="2"/>
  <c r="CE104" i="2"/>
  <c r="CD104" i="2"/>
  <c r="CC104" i="2"/>
  <c r="CB104" i="2"/>
  <c r="CA104" i="2"/>
  <c r="BZ104" i="2"/>
  <c r="BY104" i="2"/>
  <c r="BX104" i="2"/>
  <c r="BW104" i="2"/>
  <c r="BV104" i="2"/>
  <c r="BU104" i="2"/>
  <c r="BT104" i="2"/>
  <c r="BS104" i="2"/>
  <c r="BR104" i="2"/>
  <c r="BQ104" i="2"/>
  <c r="BP104" i="2"/>
  <c r="BO104" i="2"/>
  <c r="BN104" i="2"/>
  <c r="BM104" i="2"/>
  <c r="BL104" i="2"/>
  <c r="BK104" i="2"/>
  <c r="BJ104" i="2"/>
  <c r="BI104" i="2"/>
  <c r="BH104" i="2"/>
  <c r="BG104" i="2"/>
  <c r="BF104" i="2"/>
  <c r="BE104" i="2"/>
  <c r="BD104" i="2"/>
  <c r="BC104" i="2"/>
  <c r="BB104" i="2"/>
  <c r="BA104" i="2"/>
  <c r="AZ104" i="2"/>
  <c r="AY104" i="2"/>
  <c r="AX104" i="2"/>
  <c r="AW104" i="2"/>
  <c r="AV104" i="2"/>
  <c r="AU104" i="2"/>
  <c r="AT104" i="2"/>
  <c r="AS104" i="2"/>
  <c r="AR104" i="2"/>
  <c r="AQ104" i="2"/>
  <c r="AP104" i="2"/>
  <c r="AO104" i="2"/>
  <c r="AN104" i="2"/>
  <c r="AM104" i="2"/>
  <c r="AL104" i="2"/>
  <c r="AK104" i="2"/>
  <c r="AJ104" i="2"/>
  <c r="AI104" i="2"/>
  <c r="AH104" i="2"/>
  <c r="AG104" i="2"/>
  <c r="AF104" i="2"/>
  <c r="AE104" i="2"/>
  <c r="AD104" i="2"/>
  <c r="AC104" i="2"/>
  <c r="AB104" i="2"/>
  <c r="Z104" i="2"/>
  <c r="Y104" i="2"/>
  <c r="X104" i="2"/>
  <c r="U104" i="2"/>
  <c r="T104" i="2"/>
  <c r="S104" i="2"/>
  <c r="R104" i="2"/>
  <c r="Q104" i="2"/>
  <c r="P104" i="2"/>
  <c r="O104" i="2"/>
  <c r="N104" i="2"/>
  <c r="M104" i="2"/>
  <c r="L104" i="2"/>
  <c r="K104" i="2"/>
  <c r="J104" i="2"/>
  <c r="I104" i="2"/>
  <c r="E104" i="2"/>
  <c r="D104" i="2"/>
  <c r="CU103" i="2"/>
  <c r="CT103" i="2"/>
  <c r="CS103" i="2"/>
  <c r="CR103" i="2"/>
  <c r="CQ103" i="2"/>
  <c r="CP103" i="2"/>
  <c r="CO103" i="2"/>
  <c r="CN103" i="2"/>
  <c r="CM103" i="2"/>
  <c r="CL103" i="2"/>
  <c r="CK103" i="2"/>
  <c r="CJ103" i="2"/>
  <c r="CI103" i="2"/>
  <c r="CH103" i="2"/>
  <c r="CG103" i="2"/>
  <c r="CF103" i="2"/>
  <c r="CE103" i="2"/>
  <c r="CD103" i="2"/>
  <c r="CC103" i="2"/>
  <c r="CB103" i="2"/>
  <c r="CA103" i="2"/>
  <c r="BZ103" i="2"/>
  <c r="BY103" i="2"/>
  <c r="BX103" i="2"/>
  <c r="BW103" i="2"/>
  <c r="BV103" i="2"/>
  <c r="BU103" i="2"/>
  <c r="BT103" i="2"/>
  <c r="BS103" i="2"/>
  <c r="BR103" i="2"/>
  <c r="BQ103" i="2"/>
  <c r="BP103" i="2"/>
  <c r="BO103" i="2"/>
  <c r="BN103" i="2"/>
  <c r="BM103" i="2"/>
  <c r="BL103" i="2"/>
  <c r="BK103" i="2"/>
  <c r="BJ103" i="2"/>
  <c r="BI103" i="2"/>
  <c r="BH103" i="2"/>
  <c r="BG103" i="2"/>
  <c r="BF103" i="2"/>
  <c r="BE103" i="2"/>
  <c r="BD103" i="2"/>
  <c r="BC103" i="2"/>
  <c r="BB103" i="2"/>
  <c r="BA103" i="2"/>
  <c r="AZ103" i="2"/>
  <c r="AY103" i="2"/>
  <c r="AX103" i="2"/>
  <c r="AW103" i="2"/>
  <c r="AV103" i="2"/>
  <c r="AU103" i="2"/>
  <c r="AT103" i="2"/>
  <c r="AS103" i="2"/>
  <c r="AR103" i="2"/>
  <c r="AQ103" i="2"/>
  <c r="AP103" i="2"/>
  <c r="AO103" i="2"/>
  <c r="AN103" i="2"/>
  <c r="AM103" i="2"/>
  <c r="AL103" i="2"/>
  <c r="AK103" i="2"/>
  <c r="AJ103" i="2"/>
  <c r="AI103" i="2"/>
  <c r="AH103" i="2"/>
  <c r="AG103" i="2"/>
  <c r="AF103" i="2"/>
  <c r="AE103" i="2"/>
  <c r="AD103" i="2"/>
  <c r="AC103" i="2"/>
  <c r="AB103" i="2"/>
  <c r="Z103" i="2"/>
  <c r="Y103" i="2"/>
  <c r="X103" i="2"/>
  <c r="U103" i="2"/>
  <c r="T103" i="2"/>
  <c r="S103" i="2"/>
  <c r="R103" i="2"/>
  <c r="Q103" i="2"/>
  <c r="P103" i="2"/>
  <c r="O103" i="2"/>
  <c r="N103" i="2"/>
  <c r="M103" i="2"/>
  <c r="L103" i="2"/>
  <c r="K103" i="2"/>
  <c r="J103" i="2"/>
  <c r="I103" i="2"/>
  <c r="E103" i="2"/>
  <c r="D103" i="2"/>
  <c r="CU102" i="2"/>
  <c r="CT102" i="2"/>
  <c r="CS102" i="2"/>
  <c r="CR102" i="2"/>
  <c r="CQ102" i="2"/>
  <c r="CP102" i="2"/>
  <c r="CO102" i="2"/>
  <c r="CN102" i="2"/>
  <c r="CM102" i="2"/>
  <c r="CL102" i="2"/>
  <c r="CK102" i="2"/>
  <c r="CJ102" i="2"/>
  <c r="CI102" i="2"/>
  <c r="CH102" i="2"/>
  <c r="CG102" i="2"/>
  <c r="CF102" i="2"/>
  <c r="CE102" i="2"/>
  <c r="CD102" i="2"/>
  <c r="CC102" i="2"/>
  <c r="CB102" i="2"/>
  <c r="CA102" i="2"/>
  <c r="BZ102" i="2"/>
  <c r="BY102" i="2"/>
  <c r="BX102" i="2"/>
  <c r="BW102" i="2"/>
  <c r="BV102" i="2"/>
  <c r="BU102" i="2"/>
  <c r="BT102" i="2"/>
  <c r="BS102" i="2"/>
  <c r="BR102" i="2"/>
  <c r="BQ102" i="2"/>
  <c r="BP102" i="2"/>
  <c r="BO102" i="2"/>
  <c r="BN102" i="2"/>
  <c r="BM102" i="2"/>
  <c r="BL102" i="2"/>
  <c r="BK102" i="2"/>
  <c r="BJ102" i="2"/>
  <c r="BI102" i="2"/>
  <c r="BH102" i="2"/>
  <c r="BG102" i="2"/>
  <c r="BF102" i="2"/>
  <c r="BE102" i="2"/>
  <c r="BD102" i="2"/>
  <c r="BC102" i="2"/>
  <c r="BB102" i="2"/>
  <c r="BA102" i="2"/>
  <c r="AZ102" i="2"/>
  <c r="AY102" i="2"/>
  <c r="AX102" i="2"/>
  <c r="AW102" i="2"/>
  <c r="AV102" i="2"/>
  <c r="AU102" i="2"/>
  <c r="AT102" i="2"/>
  <c r="AS102" i="2"/>
  <c r="AR102" i="2"/>
  <c r="AQ102" i="2"/>
  <c r="AP102" i="2"/>
  <c r="AO102" i="2"/>
  <c r="AN102" i="2"/>
  <c r="AM102" i="2"/>
  <c r="AL102" i="2"/>
  <c r="AK102" i="2"/>
  <c r="AJ102" i="2"/>
  <c r="AI102" i="2"/>
  <c r="AH102" i="2"/>
  <c r="AG102" i="2"/>
  <c r="AF102" i="2"/>
  <c r="AE102" i="2"/>
  <c r="AD102" i="2"/>
  <c r="AC102" i="2"/>
  <c r="AB102" i="2"/>
  <c r="Z102" i="2"/>
  <c r="Y102" i="2"/>
  <c r="X102" i="2"/>
  <c r="U102" i="2"/>
  <c r="T102" i="2"/>
  <c r="S102" i="2"/>
  <c r="R102" i="2"/>
  <c r="Q102" i="2"/>
  <c r="P102" i="2"/>
  <c r="O102" i="2"/>
  <c r="N102" i="2"/>
  <c r="M102" i="2"/>
  <c r="L102" i="2"/>
  <c r="K102" i="2"/>
  <c r="J102" i="2"/>
  <c r="I102" i="2"/>
  <c r="E102" i="2"/>
  <c r="D102" i="2"/>
  <c r="CU101" i="2"/>
  <c r="CT101" i="2"/>
  <c r="CS101" i="2"/>
  <c r="CR101" i="2"/>
  <c r="CQ101" i="2"/>
  <c r="CP101" i="2"/>
  <c r="CO101" i="2"/>
  <c r="CN101" i="2"/>
  <c r="CM101" i="2"/>
  <c r="CL101" i="2"/>
  <c r="CK101" i="2"/>
  <c r="CJ101" i="2"/>
  <c r="CI101" i="2"/>
  <c r="CH101" i="2"/>
  <c r="CG101" i="2"/>
  <c r="CF101" i="2"/>
  <c r="CE101" i="2"/>
  <c r="CD101" i="2"/>
  <c r="CC101" i="2"/>
  <c r="CB101" i="2"/>
  <c r="CA101" i="2"/>
  <c r="BZ101" i="2"/>
  <c r="BY101" i="2"/>
  <c r="BX101" i="2"/>
  <c r="BW101" i="2"/>
  <c r="BV101" i="2"/>
  <c r="BU101" i="2"/>
  <c r="BT101" i="2"/>
  <c r="BS101" i="2"/>
  <c r="BR101" i="2"/>
  <c r="BQ101" i="2"/>
  <c r="BP101" i="2"/>
  <c r="BO101" i="2"/>
  <c r="BN101" i="2"/>
  <c r="BM101" i="2"/>
  <c r="BL101" i="2"/>
  <c r="BK101" i="2"/>
  <c r="BJ101" i="2"/>
  <c r="BI101" i="2"/>
  <c r="BH101" i="2"/>
  <c r="BG101" i="2"/>
  <c r="BF101" i="2"/>
  <c r="BE101" i="2"/>
  <c r="BD101" i="2"/>
  <c r="BC101" i="2"/>
  <c r="BB101" i="2"/>
  <c r="BA101" i="2"/>
  <c r="AZ101" i="2"/>
  <c r="AY101" i="2"/>
  <c r="AX101" i="2"/>
  <c r="AW101" i="2"/>
  <c r="AV101" i="2"/>
  <c r="AU101" i="2"/>
  <c r="AT101" i="2"/>
  <c r="AS101" i="2"/>
  <c r="AR101" i="2"/>
  <c r="AQ101" i="2"/>
  <c r="AP101" i="2"/>
  <c r="AO101" i="2"/>
  <c r="AN101" i="2"/>
  <c r="AM101" i="2"/>
  <c r="AL101" i="2"/>
  <c r="AK101" i="2"/>
  <c r="AJ101" i="2"/>
  <c r="AI101" i="2"/>
  <c r="AH101" i="2"/>
  <c r="AG101" i="2"/>
  <c r="AF101" i="2"/>
  <c r="AE101" i="2"/>
  <c r="AD101" i="2"/>
  <c r="AC101" i="2"/>
  <c r="AB101" i="2"/>
  <c r="Z101" i="2"/>
  <c r="Y101" i="2"/>
  <c r="X101" i="2"/>
  <c r="U101" i="2"/>
  <c r="T101" i="2"/>
  <c r="S101" i="2"/>
  <c r="R101" i="2"/>
  <c r="Q101" i="2"/>
  <c r="P101" i="2"/>
  <c r="O101" i="2"/>
  <c r="N101" i="2"/>
  <c r="M101" i="2"/>
  <c r="L101" i="2"/>
  <c r="K101" i="2"/>
  <c r="J101" i="2"/>
  <c r="I101" i="2"/>
  <c r="E101" i="2"/>
  <c r="D101" i="2"/>
  <c r="C101" i="2"/>
  <c r="CU100" i="2"/>
  <c r="CT100" i="2"/>
  <c r="CS100" i="2"/>
  <c r="CR100" i="2"/>
  <c r="CQ100" i="2"/>
  <c r="CP100" i="2"/>
  <c r="CO100" i="2"/>
  <c r="CN100" i="2"/>
  <c r="CM100" i="2"/>
  <c r="CL100" i="2"/>
  <c r="CK100" i="2"/>
  <c r="CJ100" i="2"/>
  <c r="CI100" i="2"/>
  <c r="CH100" i="2"/>
  <c r="CG100" i="2"/>
  <c r="CF100" i="2"/>
  <c r="CE100" i="2"/>
  <c r="CD100" i="2"/>
  <c r="CC100" i="2"/>
  <c r="CB100" i="2"/>
  <c r="CA100" i="2"/>
  <c r="BZ100" i="2"/>
  <c r="BY100" i="2"/>
  <c r="BX100" i="2"/>
  <c r="BW100" i="2"/>
  <c r="BV100" i="2"/>
  <c r="BU100" i="2"/>
  <c r="BT100" i="2"/>
  <c r="BS100" i="2"/>
  <c r="BR100" i="2"/>
  <c r="BQ100" i="2"/>
  <c r="BP100" i="2"/>
  <c r="BO100" i="2"/>
  <c r="BN100" i="2"/>
  <c r="BM100" i="2"/>
  <c r="BL100" i="2"/>
  <c r="BK100" i="2"/>
  <c r="BJ100" i="2"/>
  <c r="BI100" i="2"/>
  <c r="BH100" i="2"/>
  <c r="BG100" i="2"/>
  <c r="BF100" i="2"/>
  <c r="BE100" i="2"/>
  <c r="BD100" i="2"/>
  <c r="BC100" i="2"/>
  <c r="BB100" i="2"/>
  <c r="BA100" i="2"/>
  <c r="AZ100" i="2"/>
  <c r="AY100" i="2"/>
  <c r="AX100" i="2"/>
  <c r="AW100" i="2"/>
  <c r="AV100" i="2"/>
  <c r="AU100" i="2"/>
  <c r="AT100" i="2"/>
  <c r="AS100" i="2"/>
  <c r="AR100" i="2"/>
  <c r="AQ100" i="2"/>
  <c r="AP100" i="2"/>
  <c r="AO100" i="2"/>
  <c r="AN100" i="2"/>
  <c r="AM100" i="2"/>
  <c r="AL100" i="2"/>
  <c r="AK100" i="2"/>
  <c r="AJ100" i="2"/>
  <c r="AI100" i="2"/>
  <c r="AH100" i="2"/>
  <c r="AG100" i="2"/>
  <c r="AF100" i="2"/>
  <c r="AE100" i="2"/>
  <c r="AD100" i="2"/>
  <c r="AC100" i="2"/>
  <c r="AB100" i="2"/>
  <c r="Z100" i="2"/>
  <c r="Y100" i="2"/>
  <c r="X100" i="2"/>
  <c r="U100" i="2"/>
  <c r="T100" i="2"/>
  <c r="S100" i="2"/>
  <c r="R100" i="2"/>
  <c r="Q100" i="2"/>
  <c r="P100" i="2"/>
  <c r="O100" i="2"/>
  <c r="N100" i="2"/>
  <c r="M100" i="2"/>
  <c r="L100" i="2"/>
  <c r="K100" i="2"/>
  <c r="J100" i="2"/>
  <c r="I100" i="2"/>
  <c r="E100" i="2"/>
  <c r="D100" i="2"/>
  <c r="B100" i="2"/>
  <c r="CU99" i="2"/>
  <c r="CT99" i="2"/>
  <c r="CS99" i="2"/>
  <c r="CR99" i="2"/>
  <c r="CQ99" i="2"/>
  <c r="CP99" i="2"/>
  <c r="CO99" i="2"/>
  <c r="CN99" i="2"/>
  <c r="CM99" i="2"/>
  <c r="CL99" i="2"/>
  <c r="CK99" i="2"/>
  <c r="CJ99" i="2"/>
  <c r="CI99" i="2"/>
  <c r="CH99" i="2"/>
  <c r="CG99" i="2"/>
  <c r="CF99" i="2"/>
  <c r="CE99" i="2"/>
  <c r="CD99" i="2"/>
  <c r="CC99" i="2"/>
  <c r="CB99" i="2"/>
  <c r="CA99" i="2"/>
  <c r="BZ99" i="2"/>
  <c r="BY99" i="2"/>
  <c r="BX99" i="2"/>
  <c r="BW99" i="2"/>
  <c r="BV99" i="2"/>
  <c r="BU99" i="2"/>
  <c r="BT99" i="2"/>
  <c r="BS99" i="2"/>
  <c r="BR99" i="2"/>
  <c r="BQ99" i="2"/>
  <c r="BP99" i="2"/>
  <c r="BO99" i="2"/>
  <c r="BN99" i="2"/>
  <c r="BM99" i="2"/>
  <c r="BL99" i="2"/>
  <c r="BK99" i="2"/>
  <c r="BJ99" i="2"/>
  <c r="BI99" i="2"/>
  <c r="BH99" i="2"/>
  <c r="BG99" i="2"/>
  <c r="BF99" i="2"/>
  <c r="BE99" i="2"/>
  <c r="BD99" i="2"/>
  <c r="BC99" i="2"/>
  <c r="BB99" i="2"/>
  <c r="BA99" i="2"/>
  <c r="AZ99" i="2"/>
  <c r="AY99" i="2"/>
  <c r="AX99" i="2"/>
  <c r="AW99" i="2"/>
  <c r="AV99" i="2"/>
  <c r="AU99" i="2"/>
  <c r="AT99" i="2"/>
  <c r="AS99" i="2"/>
  <c r="AR99" i="2"/>
  <c r="AQ99" i="2"/>
  <c r="AP99" i="2"/>
  <c r="AO99" i="2"/>
  <c r="AN99" i="2"/>
  <c r="AM99" i="2"/>
  <c r="AL99" i="2"/>
  <c r="AK99" i="2"/>
  <c r="AJ99" i="2"/>
  <c r="AI99" i="2"/>
  <c r="AH99" i="2"/>
  <c r="AG99" i="2"/>
  <c r="AF99" i="2"/>
  <c r="AE99" i="2"/>
  <c r="AD99" i="2"/>
  <c r="AC99" i="2"/>
  <c r="AB99" i="2"/>
  <c r="Z99" i="2"/>
  <c r="Y99" i="2"/>
  <c r="X99" i="2"/>
  <c r="U99" i="2"/>
  <c r="T99" i="2"/>
  <c r="S99" i="2"/>
  <c r="R99" i="2"/>
  <c r="Q99" i="2"/>
  <c r="P99" i="2"/>
  <c r="O99" i="2"/>
  <c r="N99" i="2"/>
  <c r="M99" i="2"/>
  <c r="L99" i="2"/>
  <c r="K99" i="2"/>
  <c r="J99" i="2"/>
  <c r="I99" i="2"/>
  <c r="E99" i="2"/>
  <c r="D99" i="2"/>
  <c r="C99" i="2"/>
  <c r="CU98" i="2"/>
  <c r="CT98" i="2"/>
  <c r="CS98" i="2"/>
  <c r="CR98" i="2"/>
  <c r="CQ98" i="2"/>
  <c r="CP98" i="2"/>
  <c r="CO98" i="2"/>
  <c r="CN98" i="2"/>
  <c r="CM98" i="2"/>
  <c r="CL98" i="2"/>
  <c r="CK98" i="2"/>
  <c r="CJ98" i="2"/>
  <c r="CI98" i="2"/>
  <c r="CH98" i="2"/>
  <c r="CG98" i="2"/>
  <c r="CF98" i="2"/>
  <c r="CE98" i="2"/>
  <c r="CD98" i="2"/>
  <c r="CC98" i="2"/>
  <c r="CB98" i="2"/>
  <c r="CA98" i="2"/>
  <c r="BZ98" i="2"/>
  <c r="BY98" i="2"/>
  <c r="BX98" i="2"/>
  <c r="BW98" i="2"/>
  <c r="BV98" i="2"/>
  <c r="BU98" i="2"/>
  <c r="BT98" i="2"/>
  <c r="BS98" i="2"/>
  <c r="BR98" i="2"/>
  <c r="BQ98" i="2"/>
  <c r="BP98" i="2"/>
  <c r="BO98" i="2"/>
  <c r="BN98" i="2"/>
  <c r="BM98" i="2"/>
  <c r="BL98" i="2"/>
  <c r="BK98" i="2"/>
  <c r="BJ98" i="2"/>
  <c r="BI98" i="2"/>
  <c r="BH98" i="2"/>
  <c r="BG98" i="2"/>
  <c r="BF98" i="2"/>
  <c r="BE98" i="2"/>
  <c r="BD98" i="2"/>
  <c r="BC98" i="2"/>
  <c r="BB98" i="2"/>
  <c r="BA98" i="2"/>
  <c r="AZ98" i="2"/>
  <c r="AY98" i="2"/>
  <c r="AX98" i="2"/>
  <c r="AW98" i="2"/>
  <c r="AV98" i="2"/>
  <c r="AU98" i="2"/>
  <c r="AT98" i="2"/>
  <c r="AS98" i="2"/>
  <c r="AR98" i="2"/>
  <c r="AQ98" i="2"/>
  <c r="AP98" i="2"/>
  <c r="AO98" i="2"/>
  <c r="AN98" i="2"/>
  <c r="AM98" i="2"/>
  <c r="AL98" i="2"/>
  <c r="AK98" i="2"/>
  <c r="AJ98" i="2"/>
  <c r="AI98" i="2"/>
  <c r="AH98" i="2"/>
  <c r="AG98" i="2"/>
  <c r="AF98" i="2"/>
  <c r="AE98" i="2"/>
  <c r="AD98" i="2"/>
  <c r="AC98" i="2"/>
  <c r="AB98" i="2"/>
  <c r="Z98" i="2"/>
  <c r="Y98" i="2"/>
  <c r="X98" i="2"/>
  <c r="U98" i="2"/>
  <c r="T98" i="2"/>
  <c r="S98" i="2"/>
  <c r="R98" i="2"/>
  <c r="Q98" i="2"/>
  <c r="P98" i="2"/>
  <c r="O98" i="2"/>
  <c r="N98" i="2"/>
  <c r="M98" i="2"/>
  <c r="L98" i="2"/>
  <c r="K98" i="2"/>
  <c r="J98" i="2"/>
  <c r="I98" i="2"/>
  <c r="E98" i="2"/>
  <c r="D98" i="2"/>
  <c r="B98" i="2"/>
  <c r="CU97" i="2"/>
  <c r="CT97" i="2"/>
  <c r="CS97" i="2"/>
  <c r="CR97" i="2"/>
  <c r="CQ97" i="2"/>
  <c r="CP97" i="2"/>
  <c r="CO97" i="2"/>
  <c r="CN97" i="2"/>
  <c r="CM97" i="2"/>
  <c r="CL97" i="2"/>
  <c r="CK97" i="2"/>
  <c r="CJ97" i="2"/>
  <c r="CI97" i="2"/>
  <c r="CH97" i="2"/>
  <c r="CG97" i="2"/>
  <c r="CF97" i="2"/>
  <c r="CE97" i="2"/>
  <c r="CD97" i="2"/>
  <c r="CC97" i="2"/>
  <c r="CB97" i="2"/>
  <c r="CA97" i="2"/>
  <c r="BZ97" i="2"/>
  <c r="BY97" i="2"/>
  <c r="BX97" i="2"/>
  <c r="BW97" i="2"/>
  <c r="BV97" i="2"/>
  <c r="BU97" i="2"/>
  <c r="BT97" i="2"/>
  <c r="BS97" i="2"/>
  <c r="BR97" i="2"/>
  <c r="BQ97" i="2"/>
  <c r="BP97" i="2"/>
  <c r="BO97" i="2"/>
  <c r="BN97" i="2"/>
  <c r="BM97" i="2"/>
  <c r="BL97" i="2"/>
  <c r="BK97" i="2"/>
  <c r="BJ97" i="2"/>
  <c r="BI97" i="2"/>
  <c r="BH97" i="2"/>
  <c r="BG97" i="2"/>
  <c r="BF97" i="2"/>
  <c r="BE97" i="2"/>
  <c r="BD97" i="2"/>
  <c r="BC97" i="2"/>
  <c r="BB97" i="2"/>
  <c r="BA97" i="2"/>
  <c r="AZ97" i="2"/>
  <c r="AY97" i="2"/>
  <c r="AX97" i="2"/>
  <c r="AW97" i="2"/>
  <c r="AV97" i="2"/>
  <c r="AU97" i="2"/>
  <c r="AT97" i="2"/>
  <c r="AS97" i="2"/>
  <c r="AR97" i="2"/>
  <c r="AQ97" i="2"/>
  <c r="AP97" i="2"/>
  <c r="AO97" i="2"/>
  <c r="AN97" i="2"/>
  <c r="AM97" i="2"/>
  <c r="AL97" i="2"/>
  <c r="AK97" i="2"/>
  <c r="AJ97" i="2"/>
  <c r="AI97" i="2"/>
  <c r="AH97" i="2"/>
  <c r="AG97" i="2"/>
  <c r="AF97" i="2"/>
  <c r="AE97" i="2"/>
  <c r="AD97" i="2"/>
  <c r="AC97" i="2"/>
  <c r="AB97" i="2"/>
  <c r="Z97" i="2"/>
  <c r="Y97" i="2"/>
  <c r="X97" i="2"/>
  <c r="U97" i="2"/>
  <c r="T97" i="2"/>
  <c r="S97" i="2"/>
  <c r="R97" i="2"/>
  <c r="Q97" i="2"/>
  <c r="P97" i="2"/>
  <c r="O97" i="2"/>
  <c r="N97" i="2"/>
  <c r="M97" i="2"/>
  <c r="L97" i="2"/>
  <c r="K97" i="2"/>
  <c r="J97" i="2"/>
  <c r="I97" i="2"/>
  <c r="E97" i="2"/>
  <c r="D97" i="2"/>
  <c r="C97" i="2"/>
  <c r="CU96" i="2"/>
  <c r="CT96" i="2"/>
  <c r="CS96" i="2"/>
  <c r="CR96" i="2"/>
  <c r="CQ96" i="2"/>
  <c r="CP96" i="2"/>
  <c r="CO96" i="2"/>
  <c r="CN96" i="2"/>
  <c r="CM96" i="2"/>
  <c r="CL96" i="2"/>
  <c r="CK96" i="2"/>
  <c r="CJ96" i="2"/>
  <c r="CI96" i="2"/>
  <c r="CH96" i="2"/>
  <c r="CG96" i="2"/>
  <c r="CF96" i="2"/>
  <c r="CE96" i="2"/>
  <c r="CD96" i="2"/>
  <c r="CC96" i="2"/>
  <c r="CB96" i="2"/>
  <c r="CA96" i="2"/>
  <c r="BZ96" i="2"/>
  <c r="BY96" i="2"/>
  <c r="BX96" i="2"/>
  <c r="BW96" i="2"/>
  <c r="BV96" i="2"/>
  <c r="BU96" i="2"/>
  <c r="BT96" i="2"/>
  <c r="BS96" i="2"/>
  <c r="BR96" i="2"/>
  <c r="BQ96" i="2"/>
  <c r="BP96" i="2"/>
  <c r="BO96" i="2"/>
  <c r="BN96" i="2"/>
  <c r="BM96" i="2"/>
  <c r="BL96" i="2"/>
  <c r="BK96" i="2"/>
  <c r="BJ96" i="2"/>
  <c r="BI96" i="2"/>
  <c r="BH96" i="2"/>
  <c r="BG96" i="2"/>
  <c r="BF96" i="2"/>
  <c r="BE96" i="2"/>
  <c r="BD96" i="2"/>
  <c r="BC96" i="2"/>
  <c r="BB96" i="2"/>
  <c r="BA96" i="2"/>
  <c r="AZ96" i="2"/>
  <c r="AY96" i="2"/>
  <c r="AX96" i="2"/>
  <c r="AW96" i="2"/>
  <c r="AV96" i="2"/>
  <c r="AU96" i="2"/>
  <c r="AT96" i="2"/>
  <c r="AS96" i="2"/>
  <c r="AR96" i="2"/>
  <c r="AQ96" i="2"/>
  <c r="AP96" i="2"/>
  <c r="AO96" i="2"/>
  <c r="AN96" i="2"/>
  <c r="AM96" i="2"/>
  <c r="AL96" i="2"/>
  <c r="AK96" i="2"/>
  <c r="AJ96" i="2"/>
  <c r="AI96" i="2"/>
  <c r="AH96" i="2"/>
  <c r="AG96" i="2"/>
  <c r="AF96" i="2"/>
  <c r="AE96" i="2"/>
  <c r="AD96" i="2"/>
  <c r="AC96" i="2"/>
  <c r="AB96" i="2"/>
  <c r="Z96" i="2"/>
  <c r="Y96" i="2"/>
  <c r="X96" i="2"/>
  <c r="U96" i="2"/>
  <c r="T96" i="2"/>
  <c r="S96" i="2"/>
  <c r="R96" i="2"/>
  <c r="Q96" i="2"/>
  <c r="P96" i="2"/>
  <c r="O96" i="2"/>
  <c r="N96" i="2"/>
  <c r="M96" i="2"/>
  <c r="L96" i="2"/>
  <c r="K96" i="2"/>
  <c r="J96" i="2"/>
  <c r="I96" i="2"/>
  <c r="E96" i="2"/>
  <c r="D96" i="2"/>
  <c r="B96" i="2"/>
  <c r="CU95" i="2"/>
  <c r="CT95" i="2"/>
  <c r="CS95" i="2"/>
  <c r="CR95" i="2"/>
  <c r="CQ95" i="2"/>
  <c r="CP95" i="2"/>
  <c r="CO95" i="2"/>
  <c r="CN95" i="2"/>
  <c r="CM95" i="2"/>
  <c r="CL95" i="2"/>
  <c r="CK95" i="2"/>
  <c r="CJ95" i="2"/>
  <c r="CI95" i="2"/>
  <c r="CH95" i="2"/>
  <c r="CG95" i="2"/>
  <c r="CF95" i="2"/>
  <c r="CE95" i="2"/>
  <c r="CD95" i="2"/>
  <c r="CC95" i="2"/>
  <c r="CB95" i="2"/>
  <c r="CA95" i="2"/>
  <c r="BZ95" i="2"/>
  <c r="BY95" i="2"/>
  <c r="BX95" i="2"/>
  <c r="BW95" i="2"/>
  <c r="BV95" i="2"/>
  <c r="BU95" i="2"/>
  <c r="BT95" i="2"/>
  <c r="BS95" i="2"/>
  <c r="BR95" i="2"/>
  <c r="BQ95" i="2"/>
  <c r="BP95" i="2"/>
  <c r="BO95" i="2"/>
  <c r="BN95" i="2"/>
  <c r="BM95" i="2"/>
  <c r="BL95" i="2"/>
  <c r="BK95" i="2"/>
  <c r="BJ95" i="2"/>
  <c r="BI95" i="2"/>
  <c r="BH95" i="2"/>
  <c r="BG95" i="2"/>
  <c r="BF95" i="2"/>
  <c r="BE95" i="2"/>
  <c r="BD95" i="2"/>
  <c r="BC95" i="2"/>
  <c r="BB95" i="2"/>
  <c r="BA95" i="2"/>
  <c r="AZ95" i="2"/>
  <c r="AY95" i="2"/>
  <c r="AX95" i="2"/>
  <c r="AW95" i="2"/>
  <c r="AV95" i="2"/>
  <c r="AU95" i="2"/>
  <c r="AT95" i="2"/>
  <c r="AS95" i="2"/>
  <c r="AR95" i="2"/>
  <c r="AQ95" i="2"/>
  <c r="AP95" i="2"/>
  <c r="AO95" i="2"/>
  <c r="AN95" i="2"/>
  <c r="AM95" i="2"/>
  <c r="AL95" i="2"/>
  <c r="AK95" i="2"/>
  <c r="AJ95" i="2"/>
  <c r="AI95" i="2"/>
  <c r="AH95" i="2"/>
  <c r="AG95" i="2"/>
  <c r="AF95" i="2"/>
  <c r="AE95" i="2"/>
  <c r="AD95" i="2"/>
  <c r="AC95" i="2"/>
  <c r="AB95" i="2"/>
  <c r="Z95" i="2"/>
  <c r="Y95" i="2"/>
  <c r="X95" i="2"/>
  <c r="U95" i="2"/>
  <c r="T95" i="2"/>
  <c r="S95" i="2"/>
  <c r="R95" i="2"/>
  <c r="Q95" i="2"/>
  <c r="P95" i="2"/>
  <c r="O95" i="2"/>
  <c r="N95" i="2"/>
  <c r="M95" i="2"/>
  <c r="L95" i="2"/>
  <c r="K95" i="2"/>
  <c r="J95" i="2"/>
  <c r="I95" i="2"/>
  <c r="E95" i="2"/>
  <c r="D95" i="2"/>
  <c r="C95" i="2"/>
  <c r="CU94" i="2"/>
  <c r="CT94" i="2"/>
  <c r="CS94" i="2"/>
  <c r="CR94" i="2"/>
  <c r="CQ94" i="2"/>
  <c r="CP94" i="2"/>
  <c r="CO94" i="2"/>
  <c r="CN94" i="2"/>
  <c r="CM94" i="2"/>
  <c r="CL94" i="2"/>
  <c r="CK94" i="2"/>
  <c r="CJ94" i="2"/>
  <c r="CI94" i="2"/>
  <c r="CH94" i="2"/>
  <c r="CG94" i="2"/>
  <c r="CF94" i="2"/>
  <c r="CE94" i="2"/>
  <c r="CD94" i="2"/>
  <c r="CC94" i="2"/>
  <c r="CB94" i="2"/>
  <c r="CA94" i="2"/>
  <c r="BZ94" i="2"/>
  <c r="BY94" i="2"/>
  <c r="BX94" i="2"/>
  <c r="BW94" i="2"/>
  <c r="BV94" i="2"/>
  <c r="BU94" i="2"/>
  <c r="BT94" i="2"/>
  <c r="BS94" i="2"/>
  <c r="BR94" i="2"/>
  <c r="BQ94" i="2"/>
  <c r="BP94" i="2"/>
  <c r="BO94" i="2"/>
  <c r="BN94" i="2"/>
  <c r="BM94" i="2"/>
  <c r="BL94" i="2"/>
  <c r="BK94" i="2"/>
  <c r="BJ94" i="2"/>
  <c r="BI94" i="2"/>
  <c r="BH94" i="2"/>
  <c r="BG94" i="2"/>
  <c r="BF94" i="2"/>
  <c r="BE94" i="2"/>
  <c r="BD94" i="2"/>
  <c r="BC94" i="2"/>
  <c r="BB94" i="2"/>
  <c r="BA94" i="2"/>
  <c r="AZ94" i="2"/>
  <c r="AY94" i="2"/>
  <c r="AX94" i="2"/>
  <c r="AW94" i="2"/>
  <c r="AV94" i="2"/>
  <c r="AU94" i="2"/>
  <c r="AT94" i="2"/>
  <c r="AS94" i="2"/>
  <c r="AR94" i="2"/>
  <c r="AQ94" i="2"/>
  <c r="AP94" i="2"/>
  <c r="AO94" i="2"/>
  <c r="AN94" i="2"/>
  <c r="AM94" i="2"/>
  <c r="AL94" i="2"/>
  <c r="AK94" i="2"/>
  <c r="AJ94" i="2"/>
  <c r="AI94" i="2"/>
  <c r="AH94" i="2"/>
  <c r="AG94" i="2"/>
  <c r="AF94" i="2"/>
  <c r="AE94" i="2"/>
  <c r="AD94" i="2"/>
  <c r="AC94" i="2"/>
  <c r="AB94" i="2"/>
  <c r="Z94" i="2"/>
  <c r="Y94" i="2"/>
  <c r="X94" i="2"/>
  <c r="U94" i="2"/>
  <c r="T94" i="2"/>
  <c r="S94" i="2"/>
  <c r="R94" i="2"/>
  <c r="Q94" i="2"/>
  <c r="P94" i="2"/>
  <c r="O94" i="2"/>
  <c r="N94" i="2"/>
  <c r="M94" i="2"/>
  <c r="L94" i="2"/>
  <c r="K94" i="2"/>
  <c r="J94" i="2"/>
  <c r="I94" i="2"/>
  <c r="E94" i="2"/>
  <c r="D94" i="2"/>
  <c r="B94" i="2"/>
  <c r="CU93" i="2"/>
  <c r="CT93" i="2"/>
  <c r="CS93" i="2"/>
  <c r="CR93" i="2"/>
  <c r="CQ93" i="2"/>
  <c r="CP93" i="2"/>
  <c r="CO93" i="2"/>
  <c r="CN93" i="2"/>
  <c r="CM93" i="2"/>
  <c r="CL93" i="2"/>
  <c r="CK93" i="2"/>
  <c r="CJ93" i="2"/>
  <c r="CI93" i="2"/>
  <c r="CH93" i="2"/>
  <c r="CG93" i="2"/>
  <c r="CF93" i="2"/>
  <c r="CE93" i="2"/>
  <c r="CD93" i="2"/>
  <c r="CC93" i="2"/>
  <c r="CB93" i="2"/>
  <c r="CA93" i="2"/>
  <c r="BZ93" i="2"/>
  <c r="BY93" i="2"/>
  <c r="BX93" i="2"/>
  <c r="BW93" i="2"/>
  <c r="BV93" i="2"/>
  <c r="BU93" i="2"/>
  <c r="BT93" i="2"/>
  <c r="BS93" i="2"/>
  <c r="BR93" i="2"/>
  <c r="BQ93" i="2"/>
  <c r="BP93" i="2"/>
  <c r="BO93" i="2"/>
  <c r="BN93" i="2"/>
  <c r="BM93" i="2"/>
  <c r="BL93" i="2"/>
  <c r="BK93" i="2"/>
  <c r="BJ93" i="2"/>
  <c r="BI93" i="2"/>
  <c r="BH93" i="2"/>
  <c r="BG93" i="2"/>
  <c r="BF93" i="2"/>
  <c r="BE93" i="2"/>
  <c r="BD93" i="2"/>
  <c r="BC93" i="2"/>
  <c r="BB93" i="2"/>
  <c r="BA93" i="2"/>
  <c r="AZ93" i="2"/>
  <c r="AY93" i="2"/>
  <c r="AX93" i="2"/>
  <c r="AW93" i="2"/>
  <c r="AV93" i="2"/>
  <c r="AU93" i="2"/>
  <c r="AT93" i="2"/>
  <c r="AS93" i="2"/>
  <c r="AR93" i="2"/>
  <c r="AQ93" i="2"/>
  <c r="AP93" i="2"/>
  <c r="AO93" i="2"/>
  <c r="AN93" i="2"/>
  <c r="AM93" i="2"/>
  <c r="AL93" i="2"/>
  <c r="AK93" i="2"/>
  <c r="AJ93" i="2"/>
  <c r="AI93" i="2"/>
  <c r="AH93" i="2"/>
  <c r="AG93" i="2"/>
  <c r="AF93" i="2"/>
  <c r="AE93" i="2"/>
  <c r="AD93" i="2"/>
  <c r="AC93" i="2"/>
  <c r="AB93" i="2"/>
  <c r="Z93" i="2"/>
  <c r="Y93" i="2"/>
  <c r="X93" i="2"/>
  <c r="U93" i="2"/>
  <c r="T93" i="2"/>
  <c r="S93" i="2"/>
  <c r="R93" i="2"/>
  <c r="Q93" i="2"/>
  <c r="P93" i="2"/>
  <c r="O93" i="2"/>
  <c r="N93" i="2"/>
  <c r="M93" i="2"/>
  <c r="L93" i="2"/>
  <c r="K93" i="2"/>
  <c r="J93" i="2"/>
  <c r="I93" i="2"/>
  <c r="E93" i="2"/>
  <c r="D93" i="2"/>
  <c r="C93" i="2"/>
  <c r="CU92" i="2"/>
  <c r="CT92" i="2"/>
  <c r="CS92" i="2"/>
  <c r="CR92" i="2"/>
  <c r="CQ92" i="2"/>
  <c r="CP92" i="2"/>
  <c r="CO92" i="2"/>
  <c r="CN92" i="2"/>
  <c r="CM92" i="2"/>
  <c r="CL92" i="2"/>
  <c r="CK92" i="2"/>
  <c r="CJ92" i="2"/>
  <c r="CI92" i="2"/>
  <c r="CH92" i="2"/>
  <c r="CG92" i="2"/>
  <c r="CF92" i="2"/>
  <c r="CE92" i="2"/>
  <c r="CD92" i="2"/>
  <c r="CC92" i="2"/>
  <c r="CB92" i="2"/>
  <c r="CA92" i="2"/>
  <c r="BZ92" i="2"/>
  <c r="BY92" i="2"/>
  <c r="BX92" i="2"/>
  <c r="BW92" i="2"/>
  <c r="BV92" i="2"/>
  <c r="BU92" i="2"/>
  <c r="BT92" i="2"/>
  <c r="BS92" i="2"/>
  <c r="BR92" i="2"/>
  <c r="BQ92" i="2"/>
  <c r="BP92" i="2"/>
  <c r="BO92" i="2"/>
  <c r="BN92" i="2"/>
  <c r="BM92" i="2"/>
  <c r="BL92" i="2"/>
  <c r="BK92" i="2"/>
  <c r="BJ92" i="2"/>
  <c r="BI92" i="2"/>
  <c r="BH92" i="2"/>
  <c r="BG92" i="2"/>
  <c r="BF92" i="2"/>
  <c r="BE92" i="2"/>
  <c r="BD92" i="2"/>
  <c r="BC92" i="2"/>
  <c r="BB92" i="2"/>
  <c r="BA92" i="2"/>
  <c r="AZ92" i="2"/>
  <c r="AY92" i="2"/>
  <c r="AX92" i="2"/>
  <c r="AW92" i="2"/>
  <c r="AV92" i="2"/>
  <c r="AU92" i="2"/>
  <c r="AT92" i="2"/>
  <c r="AS92" i="2"/>
  <c r="AR92" i="2"/>
  <c r="AQ92" i="2"/>
  <c r="AP92" i="2"/>
  <c r="AO92" i="2"/>
  <c r="AN92" i="2"/>
  <c r="AM92" i="2"/>
  <c r="AL92" i="2"/>
  <c r="AK92" i="2"/>
  <c r="AJ92" i="2"/>
  <c r="AI92" i="2"/>
  <c r="AH92" i="2"/>
  <c r="AG92" i="2"/>
  <c r="AF92" i="2"/>
  <c r="AE92" i="2"/>
  <c r="AD92" i="2"/>
  <c r="AC92" i="2"/>
  <c r="AB92" i="2"/>
  <c r="Z92" i="2"/>
  <c r="Y92" i="2"/>
  <c r="X92" i="2"/>
  <c r="U92" i="2"/>
  <c r="T92" i="2"/>
  <c r="S92" i="2"/>
  <c r="R92" i="2"/>
  <c r="Q92" i="2"/>
  <c r="P92" i="2"/>
  <c r="O92" i="2"/>
  <c r="N92" i="2"/>
  <c r="M92" i="2"/>
  <c r="L92" i="2"/>
  <c r="K92" i="2"/>
  <c r="J92" i="2"/>
  <c r="I92" i="2"/>
  <c r="E92" i="2"/>
  <c r="D92" i="2"/>
  <c r="B92" i="2"/>
  <c r="CU91" i="2"/>
  <c r="CT91" i="2"/>
  <c r="CS91" i="2"/>
  <c r="CR91" i="2"/>
  <c r="CQ91" i="2"/>
  <c r="CP91" i="2"/>
  <c r="CO91" i="2"/>
  <c r="CN91" i="2"/>
  <c r="CM91" i="2"/>
  <c r="CL91" i="2"/>
  <c r="CK91" i="2"/>
  <c r="CJ91" i="2"/>
  <c r="CI91" i="2"/>
  <c r="CH91" i="2"/>
  <c r="CG91" i="2"/>
  <c r="CF91" i="2"/>
  <c r="CE91" i="2"/>
  <c r="CD91" i="2"/>
  <c r="CC91" i="2"/>
  <c r="CB91" i="2"/>
  <c r="CA91" i="2"/>
  <c r="BZ91" i="2"/>
  <c r="BY91" i="2"/>
  <c r="BX91" i="2"/>
  <c r="BW91" i="2"/>
  <c r="BV91" i="2"/>
  <c r="BU91" i="2"/>
  <c r="BT91" i="2"/>
  <c r="BS91" i="2"/>
  <c r="BR91" i="2"/>
  <c r="BQ91" i="2"/>
  <c r="BP91" i="2"/>
  <c r="BO91" i="2"/>
  <c r="BN91" i="2"/>
  <c r="BM91" i="2"/>
  <c r="BL91" i="2"/>
  <c r="BK91" i="2"/>
  <c r="BJ91" i="2"/>
  <c r="BI91" i="2"/>
  <c r="BH91" i="2"/>
  <c r="BG91" i="2"/>
  <c r="BF91" i="2"/>
  <c r="BE91" i="2"/>
  <c r="BD91" i="2"/>
  <c r="BC91" i="2"/>
  <c r="BB91" i="2"/>
  <c r="BA91" i="2"/>
  <c r="AZ91" i="2"/>
  <c r="AY91" i="2"/>
  <c r="AX91" i="2"/>
  <c r="AW91" i="2"/>
  <c r="AV91" i="2"/>
  <c r="AU91" i="2"/>
  <c r="AT91" i="2"/>
  <c r="AS91" i="2"/>
  <c r="AR91" i="2"/>
  <c r="AQ91" i="2"/>
  <c r="AP91" i="2"/>
  <c r="AO91" i="2"/>
  <c r="AN91" i="2"/>
  <c r="AM91" i="2"/>
  <c r="AL91" i="2"/>
  <c r="AK91" i="2"/>
  <c r="AJ91" i="2"/>
  <c r="AI91" i="2"/>
  <c r="AH91" i="2"/>
  <c r="AG91" i="2"/>
  <c r="AF91" i="2"/>
  <c r="AE91" i="2"/>
  <c r="AD91" i="2"/>
  <c r="AC91" i="2"/>
  <c r="AB91" i="2"/>
  <c r="Z91" i="2"/>
  <c r="Y91" i="2"/>
  <c r="X91" i="2"/>
  <c r="U91" i="2"/>
  <c r="T91" i="2"/>
  <c r="S91" i="2"/>
  <c r="R91" i="2"/>
  <c r="Q91" i="2"/>
  <c r="P91" i="2"/>
  <c r="O91" i="2"/>
  <c r="N91" i="2"/>
  <c r="M91" i="2"/>
  <c r="L91" i="2"/>
  <c r="K91" i="2"/>
  <c r="J91" i="2"/>
  <c r="I91" i="2"/>
  <c r="E91" i="2"/>
  <c r="D91" i="2"/>
  <c r="C91" i="2"/>
  <c r="CU90" i="2"/>
  <c r="CT90" i="2"/>
  <c r="CS90" i="2"/>
  <c r="CR90" i="2"/>
  <c r="CQ90" i="2"/>
  <c r="CP90" i="2"/>
  <c r="CO90" i="2"/>
  <c r="CN90" i="2"/>
  <c r="CM90" i="2"/>
  <c r="CL90" i="2"/>
  <c r="CK90" i="2"/>
  <c r="CJ90" i="2"/>
  <c r="CI90" i="2"/>
  <c r="CH90" i="2"/>
  <c r="CG90" i="2"/>
  <c r="CF90" i="2"/>
  <c r="CE90" i="2"/>
  <c r="CD90" i="2"/>
  <c r="CC90" i="2"/>
  <c r="CB90" i="2"/>
  <c r="CA90" i="2"/>
  <c r="BZ90" i="2"/>
  <c r="BY90" i="2"/>
  <c r="BX90" i="2"/>
  <c r="BW90" i="2"/>
  <c r="BV90" i="2"/>
  <c r="BU90" i="2"/>
  <c r="BT90" i="2"/>
  <c r="BS90" i="2"/>
  <c r="BR90" i="2"/>
  <c r="BQ90" i="2"/>
  <c r="BP90" i="2"/>
  <c r="BO90" i="2"/>
  <c r="BN90" i="2"/>
  <c r="BM90" i="2"/>
  <c r="BL90" i="2"/>
  <c r="BK90" i="2"/>
  <c r="BJ90" i="2"/>
  <c r="BI90" i="2"/>
  <c r="BH90" i="2"/>
  <c r="BG90" i="2"/>
  <c r="BF90" i="2"/>
  <c r="BE90" i="2"/>
  <c r="BD90" i="2"/>
  <c r="BC90" i="2"/>
  <c r="BB90" i="2"/>
  <c r="BA90" i="2"/>
  <c r="AZ90" i="2"/>
  <c r="AY90" i="2"/>
  <c r="AX90" i="2"/>
  <c r="AW90" i="2"/>
  <c r="AV90" i="2"/>
  <c r="AU90" i="2"/>
  <c r="AT90" i="2"/>
  <c r="AS90" i="2"/>
  <c r="AR90" i="2"/>
  <c r="AQ90" i="2"/>
  <c r="AP90" i="2"/>
  <c r="AO90" i="2"/>
  <c r="AN90" i="2"/>
  <c r="AM90" i="2"/>
  <c r="AL90" i="2"/>
  <c r="AK90" i="2"/>
  <c r="AJ90" i="2"/>
  <c r="AI90" i="2"/>
  <c r="AH90" i="2"/>
  <c r="AG90" i="2"/>
  <c r="AF90" i="2"/>
  <c r="AE90" i="2"/>
  <c r="AD90" i="2"/>
  <c r="AC90" i="2"/>
  <c r="AB90" i="2"/>
  <c r="Z90" i="2"/>
  <c r="Y90" i="2"/>
  <c r="X90" i="2"/>
  <c r="U90" i="2"/>
  <c r="T90" i="2"/>
  <c r="S90" i="2"/>
  <c r="R90" i="2"/>
  <c r="Q90" i="2"/>
  <c r="P90" i="2"/>
  <c r="O90" i="2"/>
  <c r="N90" i="2"/>
  <c r="M90" i="2"/>
  <c r="L90" i="2"/>
  <c r="K90" i="2"/>
  <c r="J90" i="2"/>
  <c r="I90" i="2"/>
  <c r="E90" i="2"/>
  <c r="D90" i="2"/>
  <c r="B90" i="2"/>
  <c r="CU89" i="2"/>
  <c r="CT89" i="2"/>
  <c r="CS89" i="2"/>
  <c r="CR89" i="2"/>
  <c r="CQ89" i="2"/>
  <c r="CP89" i="2"/>
  <c r="CO89" i="2"/>
  <c r="CN89" i="2"/>
  <c r="CM89" i="2"/>
  <c r="CL89" i="2"/>
  <c r="CK89" i="2"/>
  <c r="CJ89" i="2"/>
  <c r="CI89" i="2"/>
  <c r="CH89" i="2"/>
  <c r="CG89" i="2"/>
  <c r="CF89" i="2"/>
  <c r="CE89" i="2"/>
  <c r="CD89" i="2"/>
  <c r="CC89" i="2"/>
  <c r="CB89" i="2"/>
  <c r="CA89" i="2"/>
  <c r="BZ89" i="2"/>
  <c r="BY89" i="2"/>
  <c r="BX89" i="2"/>
  <c r="BW89" i="2"/>
  <c r="BV89" i="2"/>
  <c r="BU89" i="2"/>
  <c r="BT89" i="2"/>
  <c r="BS89" i="2"/>
  <c r="BR89" i="2"/>
  <c r="BQ89" i="2"/>
  <c r="BP89" i="2"/>
  <c r="BO89" i="2"/>
  <c r="BN89" i="2"/>
  <c r="BM89" i="2"/>
  <c r="BL89" i="2"/>
  <c r="BK89" i="2"/>
  <c r="BJ89" i="2"/>
  <c r="BI89" i="2"/>
  <c r="BH89" i="2"/>
  <c r="BG89" i="2"/>
  <c r="BF89" i="2"/>
  <c r="BE89" i="2"/>
  <c r="BD89" i="2"/>
  <c r="BC89" i="2"/>
  <c r="BB89" i="2"/>
  <c r="BA89" i="2"/>
  <c r="AZ89" i="2"/>
  <c r="AY89" i="2"/>
  <c r="AX89" i="2"/>
  <c r="AW89" i="2"/>
  <c r="AV89" i="2"/>
  <c r="AU89" i="2"/>
  <c r="AT89" i="2"/>
  <c r="AS89" i="2"/>
  <c r="AR89" i="2"/>
  <c r="AQ89" i="2"/>
  <c r="AP89" i="2"/>
  <c r="AO89" i="2"/>
  <c r="AN89" i="2"/>
  <c r="AM89" i="2"/>
  <c r="AL89" i="2"/>
  <c r="AK89" i="2"/>
  <c r="AJ89" i="2"/>
  <c r="AI89" i="2"/>
  <c r="AH89" i="2"/>
  <c r="AG89" i="2"/>
  <c r="AF89" i="2"/>
  <c r="AE89" i="2"/>
  <c r="AD89" i="2"/>
  <c r="AC89" i="2"/>
  <c r="AB89" i="2"/>
  <c r="Z89" i="2"/>
  <c r="Y89" i="2"/>
  <c r="X89" i="2"/>
  <c r="U89" i="2"/>
  <c r="T89" i="2"/>
  <c r="S89" i="2"/>
  <c r="R89" i="2"/>
  <c r="Q89" i="2"/>
  <c r="P89" i="2"/>
  <c r="O89" i="2"/>
  <c r="N89" i="2"/>
  <c r="M89" i="2"/>
  <c r="L89" i="2"/>
  <c r="K89" i="2"/>
  <c r="J89" i="2"/>
  <c r="I89" i="2"/>
  <c r="E89" i="2"/>
  <c r="D89" i="2"/>
  <c r="C89" i="2"/>
  <c r="CU88" i="2"/>
  <c r="CT88" i="2"/>
  <c r="CS88" i="2"/>
  <c r="CR88" i="2"/>
  <c r="CQ88" i="2"/>
  <c r="CP88" i="2"/>
  <c r="CO88" i="2"/>
  <c r="CN88" i="2"/>
  <c r="CM88" i="2"/>
  <c r="CL88" i="2"/>
  <c r="CK88" i="2"/>
  <c r="CJ88" i="2"/>
  <c r="CI88" i="2"/>
  <c r="CH88" i="2"/>
  <c r="CG88" i="2"/>
  <c r="CF88" i="2"/>
  <c r="CE88" i="2"/>
  <c r="CD88" i="2"/>
  <c r="CC88" i="2"/>
  <c r="CB88" i="2"/>
  <c r="CA88" i="2"/>
  <c r="BZ88" i="2"/>
  <c r="BY88" i="2"/>
  <c r="BX88" i="2"/>
  <c r="BW88" i="2"/>
  <c r="BV88" i="2"/>
  <c r="BU88" i="2"/>
  <c r="BT88" i="2"/>
  <c r="BS88" i="2"/>
  <c r="BR88" i="2"/>
  <c r="BQ88" i="2"/>
  <c r="BP88" i="2"/>
  <c r="BO88" i="2"/>
  <c r="BN88" i="2"/>
  <c r="BM88" i="2"/>
  <c r="BL88" i="2"/>
  <c r="BK88" i="2"/>
  <c r="BJ88" i="2"/>
  <c r="BI88" i="2"/>
  <c r="BH88" i="2"/>
  <c r="BG88" i="2"/>
  <c r="BF88" i="2"/>
  <c r="BE88" i="2"/>
  <c r="BD88" i="2"/>
  <c r="BC88" i="2"/>
  <c r="BB88" i="2"/>
  <c r="BA88" i="2"/>
  <c r="AZ88" i="2"/>
  <c r="AY88" i="2"/>
  <c r="AX88" i="2"/>
  <c r="AW88" i="2"/>
  <c r="AV88" i="2"/>
  <c r="AU88" i="2"/>
  <c r="AT88" i="2"/>
  <c r="AS88" i="2"/>
  <c r="AR88" i="2"/>
  <c r="AQ88" i="2"/>
  <c r="AP88" i="2"/>
  <c r="AO88" i="2"/>
  <c r="AN88" i="2"/>
  <c r="AM88" i="2"/>
  <c r="AL88" i="2"/>
  <c r="AK88" i="2"/>
  <c r="AJ88" i="2"/>
  <c r="AI88" i="2"/>
  <c r="AH88" i="2"/>
  <c r="AG88" i="2"/>
  <c r="AF88" i="2"/>
  <c r="AE88" i="2"/>
  <c r="AD88" i="2"/>
  <c r="AC88" i="2"/>
  <c r="AB88" i="2"/>
  <c r="Z88" i="2"/>
  <c r="Y88" i="2"/>
  <c r="X88" i="2"/>
  <c r="U88" i="2"/>
  <c r="T88" i="2"/>
  <c r="S88" i="2"/>
  <c r="R88" i="2"/>
  <c r="Q88" i="2"/>
  <c r="P88" i="2"/>
  <c r="O88" i="2"/>
  <c r="N88" i="2"/>
  <c r="M88" i="2"/>
  <c r="L88" i="2"/>
  <c r="K88" i="2"/>
  <c r="J88" i="2"/>
  <c r="I88" i="2"/>
  <c r="E88" i="2"/>
  <c r="D88" i="2"/>
  <c r="B88" i="2"/>
  <c r="CU87" i="2"/>
  <c r="CT87" i="2"/>
  <c r="CS87" i="2"/>
  <c r="CR87" i="2"/>
  <c r="CQ87" i="2"/>
  <c r="CP87" i="2"/>
  <c r="CO87" i="2"/>
  <c r="CN87" i="2"/>
  <c r="CM87" i="2"/>
  <c r="CL87" i="2"/>
  <c r="CK87" i="2"/>
  <c r="CJ87" i="2"/>
  <c r="CI87" i="2"/>
  <c r="CH87" i="2"/>
  <c r="CG87" i="2"/>
  <c r="CF87" i="2"/>
  <c r="CE87" i="2"/>
  <c r="CD87" i="2"/>
  <c r="CC87" i="2"/>
  <c r="CB87" i="2"/>
  <c r="CA87" i="2"/>
  <c r="BZ87" i="2"/>
  <c r="BY87" i="2"/>
  <c r="BX87" i="2"/>
  <c r="BW87" i="2"/>
  <c r="BV87" i="2"/>
  <c r="BU87" i="2"/>
  <c r="BT87" i="2"/>
  <c r="BS87" i="2"/>
  <c r="BR87" i="2"/>
  <c r="BQ87" i="2"/>
  <c r="BP87" i="2"/>
  <c r="BO87" i="2"/>
  <c r="BN87" i="2"/>
  <c r="BM87" i="2"/>
  <c r="BL87" i="2"/>
  <c r="BK87" i="2"/>
  <c r="BJ87" i="2"/>
  <c r="BI87" i="2"/>
  <c r="BH87" i="2"/>
  <c r="BG87" i="2"/>
  <c r="BF87" i="2"/>
  <c r="BE87" i="2"/>
  <c r="BD87" i="2"/>
  <c r="BC87" i="2"/>
  <c r="BB87" i="2"/>
  <c r="BA87" i="2"/>
  <c r="AZ87" i="2"/>
  <c r="AY87" i="2"/>
  <c r="AX87" i="2"/>
  <c r="AW87" i="2"/>
  <c r="AV87" i="2"/>
  <c r="AU87" i="2"/>
  <c r="AT87" i="2"/>
  <c r="AS87" i="2"/>
  <c r="AR87" i="2"/>
  <c r="AQ87" i="2"/>
  <c r="AP87" i="2"/>
  <c r="AO87" i="2"/>
  <c r="AN87" i="2"/>
  <c r="AM87" i="2"/>
  <c r="AL87" i="2"/>
  <c r="AK87" i="2"/>
  <c r="AJ87" i="2"/>
  <c r="AI87" i="2"/>
  <c r="AH87" i="2"/>
  <c r="AG87" i="2"/>
  <c r="AF87" i="2"/>
  <c r="AE87" i="2"/>
  <c r="AD87" i="2"/>
  <c r="AC87" i="2"/>
  <c r="AB87" i="2"/>
  <c r="Z87" i="2"/>
  <c r="Y87" i="2"/>
  <c r="X87" i="2"/>
  <c r="U87" i="2"/>
  <c r="T87" i="2"/>
  <c r="S87" i="2"/>
  <c r="R87" i="2"/>
  <c r="Q87" i="2"/>
  <c r="P87" i="2"/>
  <c r="O87" i="2"/>
  <c r="N87" i="2"/>
  <c r="M87" i="2"/>
  <c r="L87" i="2"/>
  <c r="K87" i="2"/>
  <c r="J87" i="2"/>
  <c r="I87" i="2"/>
  <c r="E87" i="2"/>
  <c r="D87" i="2"/>
  <c r="C87" i="2"/>
  <c r="CU86" i="2"/>
  <c r="CT86" i="2"/>
  <c r="CS86" i="2"/>
  <c r="CR86" i="2"/>
  <c r="CQ86" i="2"/>
  <c r="CP86" i="2"/>
  <c r="CO86" i="2"/>
  <c r="CN86" i="2"/>
  <c r="CM86" i="2"/>
  <c r="CL86" i="2"/>
  <c r="CK86" i="2"/>
  <c r="CJ86" i="2"/>
  <c r="CI86" i="2"/>
  <c r="CH86" i="2"/>
  <c r="CG86" i="2"/>
  <c r="CF86" i="2"/>
  <c r="CE86" i="2"/>
  <c r="CD86" i="2"/>
  <c r="CC86" i="2"/>
  <c r="CB86" i="2"/>
  <c r="CA86" i="2"/>
  <c r="BZ86" i="2"/>
  <c r="BY86" i="2"/>
  <c r="BX86" i="2"/>
  <c r="BW86" i="2"/>
  <c r="BV86" i="2"/>
  <c r="BU86" i="2"/>
  <c r="BT86" i="2"/>
  <c r="BS86" i="2"/>
  <c r="BR86" i="2"/>
  <c r="BQ86" i="2"/>
  <c r="BP86" i="2"/>
  <c r="BO86" i="2"/>
  <c r="BN86" i="2"/>
  <c r="BM86" i="2"/>
  <c r="BL86" i="2"/>
  <c r="BK86" i="2"/>
  <c r="BJ86" i="2"/>
  <c r="BI86" i="2"/>
  <c r="BH86" i="2"/>
  <c r="BG86" i="2"/>
  <c r="BF86" i="2"/>
  <c r="BE86" i="2"/>
  <c r="BD86" i="2"/>
  <c r="BC86" i="2"/>
  <c r="BB86" i="2"/>
  <c r="BA86" i="2"/>
  <c r="AZ86" i="2"/>
  <c r="AY86" i="2"/>
  <c r="AX86" i="2"/>
  <c r="AW86" i="2"/>
  <c r="AV86" i="2"/>
  <c r="AU86" i="2"/>
  <c r="AT86" i="2"/>
  <c r="AS86" i="2"/>
  <c r="AR86" i="2"/>
  <c r="AQ86" i="2"/>
  <c r="AP86" i="2"/>
  <c r="AO86" i="2"/>
  <c r="AN86" i="2"/>
  <c r="AM86" i="2"/>
  <c r="AL86" i="2"/>
  <c r="AK86" i="2"/>
  <c r="AJ86" i="2"/>
  <c r="AI86" i="2"/>
  <c r="AH86" i="2"/>
  <c r="AG86" i="2"/>
  <c r="AF86" i="2"/>
  <c r="AE86" i="2"/>
  <c r="AD86" i="2"/>
  <c r="AC86" i="2"/>
  <c r="AB86" i="2"/>
  <c r="Z86" i="2"/>
  <c r="Y86" i="2"/>
  <c r="X86" i="2"/>
  <c r="U86" i="2"/>
  <c r="T86" i="2"/>
  <c r="S86" i="2"/>
  <c r="R86" i="2"/>
  <c r="Q86" i="2"/>
  <c r="P86" i="2"/>
  <c r="O86" i="2"/>
  <c r="N86" i="2"/>
  <c r="M86" i="2"/>
  <c r="L86" i="2"/>
  <c r="K86" i="2"/>
  <c r="J86" i="2"/>
  <c r="I86" i="2"/>
  <c r="E86" i="2"/>
  <c r="D86" i="2"/>
  <c r="B86" i="2"/>
  <c r="CU85" i="2"/>
  <c r="CT85" i="2"/>
  <c r="CS85" i="2"/>
  <c r="CR85" i="2"/>
  <c r="CQ85" i="2"/>
  <c r="CP85" i="2"/>
  <c r="CO85" i="2"/>
  <c r="CN85" i="2"/>
  <c r="CM85" i="2"/>
  <c r="CL85" i="2"/>
  <c r="CK85" i="2"/>
  <c r="CJ85" i="2"/>
  <c r="CI85" i="2"/>
  <c r="CH85" i="2"/>
  <c r="CG85" i="2"/>
  <c r="CF85" i="2"/>
  <c r="CE85" i="2"/>
  <c r="CD85" i="2"/>
  <c r="CC85" i="2"/>
  <c r="CB85" i="2"/>
  <c r="CA85" i="2"/>
  <c r="BZ85" i="2"/>
  <c r="BY85" i="2"/>
  <c r="BX85" i="2"/>
  <c r="BW85" i="2"/>
  <c r="BV85" i="2"/>
  <c r="BU85" i="2"/>
  <c r="BT85" i="2"/>
  <c r="BS85" i="2"/>
  <c r="BR85" i="2"/>
  <c r="BQ85" i="2"/>
  <c r="BP85" i="2"/>
  <c r="BO85" i="2"/>
  <c r="BN85" i="2"/>
  <c r="BM85" i="2"/>
  <c r="BL85" i="2"/>
  <c r="BK85" i="2"/>
  <c r="BJ85" i="2"/>
  <c r="BI85" i="2"/>
  <c r="BH85" i="2"/>
  <c r="BG85" i="2"/>
  <c r="BF85" i="2"/>
  <c r="BE85" i="2"/>
  <c r="BD85" i="2"/>
  <c r="BC85" i="2"/>
  <c r="BB85" i="2"/>
  <c r="BA85" i="2"/>
  <c r="AZ85" i="2"/>
  <c r="AY85" i="2"/>
  <c r="AX85" i="2"/>
  <c r="AW85" i="2"/>
  <c r="AV85" i="2"/>
  <c r="AU85" i="2"/>
  <c r="AT85" i="2"/>
  <c r="AS85" i="2"/>
  <c r="AR85" i="2"/>
  <c r="AQ85" i="2"/>
  <c r="AP85" i="2"/>
  <c r="AO85" i="2"/>
  <c r="AN85" i="2"/>
  <c r="AM85" i="2"/>
  <c r="AL85" i="2"/>
  <c r="AK85" i="2"/>
  <c r="AJ85" i="2"/>
  <c r="AI85" i="2"/>
  <c r="AH85" i="2"/>
  <c r="AG85" i="2"/>
  <c r="AF85" i="2"/>
  <c r="AE85" i="2"/>
  <c r="AD85" i="2"/>
  <c r="AC85" i="2"/>
  <c r="AB85" i="2"/>
  <c r="Z85" i="2"/>
  <c r="Y85" i="2"/>
  <c r="X85" i="2"/>
  <c r="U85" i="2"/>
  <c r="T85" i="2"/>
  <c r="S85" i="2"/>
  <c r="R85" i="2"/>
  <c r="Q85" i="2"/>
  <c r="P85" i="2"/>
  <c r="O85" i="2"/>
  <c r="N85" i="2"/>
  <c r="M85" i="2"/>
  <c r="L85" i="2"/>
  <c r="K85" i="2"/>
  <c r="J85" i="2"/>
  <c r="I85" i="2"/>
  <c r="E85" i="2"/>
  <c r="D85" i="2"/>
  <c r="C85" i="2"/>
  <c r="CU84" i="2"/>
  <c r="CT84" i="2"/>
  <c r="CS84" i="2"/>
  <c r="CR84" i="2"/>
  <c r="CQ84" i="2"/>
  <c r="CP84" i="2"/>
  <c r="CO84" i="2"/>
  <c r="CN84" i="2"/>
  <c r="CM84" i="2"/>
  <c r="CL84" i="2"/>
  <c r="CK84" i="2"/>
  <c r="CJ84" i="2"/>
  <c r="CI84" i="2"/>
  <c r="CH84" i="2"/>
  <c r="CG84" i="2"/>
  <c r="CF84" i="2"/>
  <c r="CE84" i="2"/>
  <c r="CD84" i="2"/>
  <c r="CC84" i="2"/>
  <c r="CB84" i="2"/>
  <c r="CA84" i="2"/>
  <c r="BZ84" i="2"/>
  <c r="BY84" i="2"/>
  <c r="BX84" i="2"/>
  <c r="BW84" i="2"/>
  <c r="BV84" i="2"/>
  <c r="BU84" i="2"/>
  <c r="BT84" i="2"/>
  <c r="BS84" i="2"/>
  <c r="BR84" i="2"/>
  <c r="BQ84" i="2"/>
  <c r="BP84" i="2"/>
  <c r="BO84" i="2"/>
  <c r="BN84" i="2"/>
  <c r="BM84" i="2"/>
  <c r="BL84" i="2"/>
  <c r="BK84" i="2"/>
  <c r="BJ84" i="2"/>
  <c r="BI84" i="2"/>
  <c r="BH84" i="2"/>
  <c r="BG84" i="2"/>
  <c r="BF84" i="2"/>
  <c r="BE84" i="2"/>
  <c r="BD84" i="2"/>
  <c r="BC84" i="2"/>
  <c r="BB84" i="2"/>
  <c r="BA84" i="2"/>
  <c r="AZ84" i="2"/>
  <c r="AY84" i="2"/>
  <c r="AX84" i="2"/>
  <c r="AW84" i="2"/>
  <c r="AV84" i="2"/>
  <c r="AU84" i="2"/>
  <c r="AT84" i="2"/>
  <c r="AS84" i="2"/>
  <c r="AR84" i="2"/>
  <c r="AQ84" i="2"/>
  <c r="AP84" i="2"/>
  <c r="AO84" i="2"/>
  <c r="AN84" i="2"/>
  <c r="AM84" i="2"/>
  <c r="AL84" i="2"/>
  <c r="AK84" i="2"/>
  <c r="AJ84" i="2"/>
  <c r="AI84" i="2"/>
  <c r="AH84" i="2"/>
  <c r="AG84" i="2"/>
  <c r="AF84" i="2"/>
  <c r="AE84" i="2"/>
  <c r="AD84" i="2"/>
  <c r="AC84" i="2"/>
  <c r="AB84" i="2"/>
  <c r="Z84" i="2"/>
  <c r="Y84" i="2"/>
  <c r="X84" i="2"/>
  <c r="U84" i="2"/>
  <c r="T84" i="2"/>
  <c r="S84" i="2"/>
  <c r="R84" i="2"/>
  <c r="Q84" i="2"/>
  <c r="P84" i="2"/>
  <c r="O84" i="2"/>
  <c r="N84" i="2"/>
  <c r="M84" i="2"/>
  <c r="L84" i="2"/>
  <c r="K84" i="2"/>
  <c r="J84" i="2"/>
  <c r="I84" i="2"/>
  <c r="E84" i="2"/>
  <c r="D84" i="2"/>
  <c r="B84" i="2"/>
  <c r="CU83" i="2"/>
  <c r="CT83" i="2"/>
  <c r="CS83" i="2"/>
  <c r="CR83" i="2"/>
  <c r="CQ83" i="2"/>
  <c r="CP83" i="2"/>
  <c r="CO83" i="2"/>
  <c r="CN83" i="2"/>
  <c r="CM83" i="2"/>
  <c r="CL83" i="2"/>
  <c r="CK83" i="2"/>
  <c r="CJ83" i="2"/>
  <c r="CI83" i="2"/>
  <c r="CH83" i="2"/>
  <c r="CG83" i="2"/>
  <c r="CF83" i="2"/>
  <c r="CE83" i="2"/>
  <c r="CD83" i="2"/>
  <c r="CC83" i="2"/>
  <c r="CB83" i="2"/>
  <c r="CA83" i="2"/>
  <c r="BZ83" i="2"/>
  <c r="BY83" i="2"/>
  <c r="BX83" i="2"/>
  <c r="BW83" i="2"/>
  <c r="BV83" i="2"/>
  <c r="BU83" i="2"/>
  <c r="BT83" i="2"/>
  <c r="BS83" i="2"/>
  <c r="BR83" i="2"/>
  <c r="BQ83" i="2"/>
  <c r="BP83" i="2"/>
  <c r="BO83" i="2"/>
  <c r="BN83" i="2"/>
  <c r="BM83" i="2"/>
  <c r="BL83" i="2"/>
  <c r="BK83" i="2"/>
  <c r="BJ83" i="2"/>
  <c r="BI83" i="2"/>
  <c r="BH83" i="2"/>
  <c r="BG83" i="2"/>
  <c r="BF83" i="2"/>
  <c r="BE83" i="2"/>
  <c r="BD83" i="2"/>
  <c r="BC83" i="2"/>
  <c r="BB83" i="2"/>
  <c r="BA83" i="2"/>
  <c r="AZ83" i="2"/>
  <c r="AY83" i="2"/>
  <c r="AX83" i="2"/>
  <c r="AW83" i="2"/>
  <c r="AV83" i="2"/>
  <c r="AU83" i="2"/>
  <c r="AT83" i="2"/>
  <c r="AS83" i="2"/>
  <c r="AR83" i="2"/>
  <c r="AQ83" i="2"/>
  <c r="AP83" i="2"/>
  <c r="AO83" i="2"/>
  <c r="AN83" i="2"/>
  <c r="AM83" i="2"/>
  <c r="AL83" i="2"/>
  <c r="AK83" i="2"/>
  <c r="AJ83" i="2"/>
  <c r="AI83" i="2"/>
  <c r="AH83" i="2"/>
  <c r="AG83" i="2"/>
  <c r="AF83" i="2"/>
  <c r="AE83" i="2"/>
  <c r="AD83" i="2"/>
  <c r="AC83" i="2"/>
  <c r="AB83" i="2"/>
  <c r="Z83" i="2"/>
  <c r="Y83" i="2"/>
  <c r="X83" i="2"/>
  <c r="U83" i="2"/>
  <c r="T83" i="2"/>
  <c r="S83" i="2"/>
  <c r="R83" i="2"/>
  <c r="Q83" i="2"/>
  <c r="P83" i="2"/>
  <c r="O83" i="2"/>
  <c r="N83" i="2"/>
  <c r="M83" i="2"/>
  <c r="L83" i="2"/>
  <c r="K83" i="2"/>
  <c r="J83" i="2"/>
  <c r="I83" i="2"/>
  <c r="E83" i="2"/>
  <c r="D83" i="2"/>
  <c r="C83" i="2"/>
  <c r="CU82" i="2"/>
  <c r="CT82" i="2"/>
  <c r="CS82" i="2"/>
  <c r="CR82" i="2"/>
  <c r="CQ82" i="2"/>
  <c r="CP82" i="2"/>
  <c r="CO82" i="2"/>
  <c r="CN82" i="2"/>
  <c r="CM82" i="2"/>
  <c r="CL82" i="2"/>
  <c r="CK82" i="2"/>
  <c r="CJ82" i="2"/>
  <c r="CI82" i="2"/>
  <c r="CH82" i="2"/>
  <c r="CG82" i="2"/>
  <c r="CF82" i="2"/>
  <c r="CE82" i="2"/>
  <c r="CD82" i="2"/>
  <c r="CC82" i="2"/>
  <c r="CB82" i="2"/>
  <c r="CA82" i="2"/>
  <c r="BZ82" i="2"/>
  <c r="BY82" i="2"/>
  <c r="BX82" i="2"/>
  <c r="BW82" i="2"/>
  <c r="BV82" i="2"/>
  <c r="BU82" i="2"/>
  <c r="BT82" i="2"/>
  <c r="BS82" i="2"/>
  <c r="BR82" i="2"/>
  <c r="BQ82" i="2"/>
  <c r="BP82" i="2"/>
  <c r="BO82" i="2"/>
  <c r="BN82" i="2"/>
  <c r="BM82" i="2"/>
  <c r="BL82" i="2"/>
  <c r="BK82" i="2"/>
  <c r="BJ82" i="2"/>
  <c r="BI82" i="2"/>
  <c r="BH82" i="2"/>
  <c r="BG82" i="2"/>
  <c r="BF82" i="2"/>
  <c r="BE82" i="2"/>
  <c r="BD82" i="2"/>
  <c r="BC82" i="2"/>
  <c r="BB82" i="2"/>
  <c r="BA82" i="2"/>
  <c r="AZ82" i="2"/>
  <c r="AY82" i="2"/>
  <c r="AX82" i="2"/>
  <c r="AW82" i="2"/>
  <c r="AV82" i="2"/>
  <c r="AU82" i="2"/>
  <c r="AT82" i="2"/>
  <c r="AS82" i="2"/>
  <c r="AR82" i="2"/>
  <c r="AQ82" i="2"/>
  <c r="AP82" i="2"/>
  <c r="AO82" i="2"/>
  <c r="AN82" i="2"/>
  <c r="AM82" i="2"/>
  <c r="AL82" i="2"/>
  <c r="AK82" i="2"/>
  <c r="AJ82" i="2"/>
  <c r="AI82" i="2"/>
  <c r="AH82" i="2"/>
  <c r="AG82" i="2"/>
  <c r="AF82" i="2"/>
  <c r="AE82" i="2"/>
  <c r="AD82" i="2"/>
  <c r="AC82" i="2"/>
  <c r="AB82" i="2"/>
  <c r="Z82" i="2"/>
  <c r="Y82" i="2"/>
  <c r="X82" i="2"/>
  <c r="U82" i="2"/>
  <c r="T82" i="2"/>
  <c r="S82" i="2"/>
  <c r="R82" i="2"/>
  <c r="Q82" i="2"/>
  <c r="P82" i="2"/>
  <c r="O82" i="2"/>
  <c r="N82" i="2"/>
  <c r="M82" i="2"/>
  <c r="L82" i="2"/>
  <c r="K82" i="2"/>
  <c r="J82" i="2"/>
  <c r="I82" i="2"/>
  <c r="E82" i="2"/>
  <c r="D82" i="2"/>
  <c r="B82" i="2"/>
  <c r="CU81" i="2"/>
  <c r="CT81" i="2"/>
  <c r="CS81" i="2"/>
  <c r="CR81" i="2"/>
  <c r="CQ81" i="2"/>
  <c r="CP81" i="2"/>
  <c r="CO81" i="2"/>
  <c r="CN81" i="2"/>
  <c r="CM81" i="2"/>
  <c r="CL81" i="2"/>
  <c r="CK81" i="2"/>
  <c r="CJ81" i="2"/>
  <c r="CI81" i="2"/>
  <c r="CH81" i="2"/>
  <c r="CG81" i="2"/>
  <c r="CF81" i="2"/>
  <c r="CE81" i="2"/>
  <c r="CD81" i="2"/>
  <c r="CC81" i="2"/>
  <c r="CB81" i="2"/>
  <c r="CA81" i="2"/>
  <c r="BZ81" i="2"/>
  <c r="BY81" i="2"/>
  <c r="BX81" i="2"/>
  <c r="BW81" i="2"/>
  <c r="BV81" i="2"/>
  <c r="BU81" i="2"/>
  <c r="BT81" i="2"/>
  <c r="BS81" i="2"/>
  <c r="BR81" i="2"/>
  <c r="BQ81" i="2"/>
  <c r="BP81" i="2"/>
  <c r="BO81" i="2"/>
  <c r="BN81" i="2"/>
  <c r="BM81" i="2"/>
  <c r="BL81" i="2"/>
  <c r="BK81" i="2"/>
  <c r="BJ81" i="2"/>
  <c r="BI81" i="2"/>
  <c r="BH81" i="2"/>
  <c r="BG81" i="2"/>
  <c r="BF81" i="2"/>
  <c r="BE81" i="2"/>
  <c r="BD81" i="2"/>
  <c r="BC81" i="2"/>
  <c r="BB81" i="2"/>
  <c r="BA81" i="2"/>
  <c r="AZ81" i="2"/>
  <c r="AY81" i="2"/>
  <c r="AX81" i="2"/>
  <c r="AW81" i="2"/>
  <c r="AV81" i="2"/>
  <c r="AU81" i="2"/>
  <c r="AT81" i="2"/>
  <c r="AS81" i="2"/>
  <c r="AR81" i="2"/>
  <c r="AQ81" i="2"/>
  <c r="AP81" i="2"/>
  <c r="AO81" i="2"/>
  <c r="AN81" i="2"/>
  <c r="AM81" i="2"/>
  <c r="AL81" i="2"/>
  <c r="AK81" i="2"/>
  <c r="AJ81" i="2"/>
  <c r="AI81" i="2"/>
  <c r="AH81" i="2"/>
  <c r="AG81" i="2"/>
  <c r="AF81" i="2"/>
  <c r="AE81" i="2"/>
  <c r="AD81" i="2"/>
  <c r="AC81" i="2"/>
  <c r="AB81" i="2"/>
  <c r="Z81" i="2"/>
  <c r="Y81" i="2"/>
  <c r="X81" i="2"/>
  <c r="U81" i="2"/>
  <c r="T81" i="2"/>
  <c r="S81" i="2"/>
  <c r="R81" i="2"/>
  <c r="Q81" i="2"/>
  <c r="P81" i="2"/>
  <c r="O81" i="2"/>
  <c r="N81" i="2"/>
  <c r="M81" i="2"/>
  <c r="L81" i="2"/>
  <c r="K81" i="2"/>
  <c r="J81" i="2"/>
  <c r="I81" i="2"/>
  <c r="E81" i="2"/>
  <c r="D81" i="2"/>
  <c r="C81" i="2"/>
  <c r="CU80" i="2"/>
  <c r="CT80" i="2"/>
  <c r="CS80" i="2"/>
  <c r="CR80" i="2"/>
  <c r="CQ80" i="2"/>
  <c r="CP80" i="2"/>
  <c r="CO80" i="2"/>
  <c r="CN80" i="2"/>
  <c r="CM80" i="2"/>
  <c r="CL80" i="2"/>
  <c r="CK80" i="2"/>
  <c r="CJ80" i="2"/>
  <c r="CI80" i="2"/>
  <c r="CH80" i="2"/>
  <c r="CG80" i="2"/>
  <c r="CF80" i="2"/>
  <c r="CE80" i="2"/>
  <c r="CD80" i="2"/>
  <c r="CC80" i="2"/>
  <c r="CB80" i="2"/>
  <c r="CA80" i="2"/>
  <c r="BZ80" i="2"/>
  <c r="BY80" i="2"/>
  <c r="BX80" i="2"/>
  <c r="BW80" i="2"/>
  <c r="BV80" i="2"/>
  <c r="BU80" i="2"/>
  <c r="BT80" i="2"/>
  <c r="BS80" i="2"/>
  <c r="BR80" i="2"/>
  <c r="BQ80" i="2"/>
  <c r="BP80" i="2"/>
  <c r="BO80" i="2"/>
  <c r="BN80" i="2"/>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Z80" i="2"/>
  <c r="Y80" i="2"/>
  <c r="X80" i="2"/>
  <c r="U80" i="2"/>
  <c r="T80" i="2"/>
  <c r="S80" i="2"/>
  <c r="R80" i="2"/>
  <c r="Q80" i="2"/>
  <c r="P80" i="2"/>
  <c r="O80" i="2"/>
  <c r="N80" i="2"/>
  <c r="M80" i="2"/>
  <c r="L80" i="2"/>
  <c r="K80" i="2"/>
  <c r="J80" i="2"/>
  <c r="I80" i="2"/>
  <c r="E80" i="2"/>
  <c r="D80" i="2"/>
  <c r="B80" i="2"/>
  <c r="CU79" i="2"/>
  <c r="CT79" i="2"/>
  <c r="CS79" i="2"/>
  <c r="CR79" i="2"/>
  <c r="CQ79" i="2"/>
  <c r="CP79" i="2"/>
  <c r="CO79" i="2"/>
  <c r="CN79" i="2"/>
  <c r="CM79" i="2"/>
  <c r="CL79" i="2"/>
  <c r="CK79" i="2"/>
  <c r="CJ79" i="2"/>
  <c r="CI79" i="2"/>
  <c r="CH79" i="2"/>
  <c r="CG79" i="2"/>
  <c r="CF79" i="2"/>
  <c r="CE79" i="2"/>
  <c r="CD79" i="2"/>
  <c r="CC79" i="2"/>
  <c r="CB79" i="2"/>
  <c r="CA79" i="2"/>
  <c r="BZ79" i="2"/>
  <c r="BY79" i="2"/>
  <c r="BX79" i="2"/>
  <c r="BW79" i="2"/>
  <c r="BV79" i="2"/>
  <c r="BU79" i="2"/>
  <c r="BT79" i="2"/>
  <c r="BS79" i="2"/>
  <c r="BR79" i="2"/>
  <c r="BQ79" i="2"/>
  <c r="BP79" i="2"/>
  <c r="BO79" i="2"/>
  <c r="BN79" i="2"/>
  <c r="BM79" i="2"/>
  <c r="BL79" i="2"/>
  <c r="BK79" i="2"/>
  <c r="BJ79" i="2"/>
  <c r="BI79" i="2"/>
  <c r="BH79" i="2"/>
  <c r="BG79" i="2"/>
  <c r="BF79" i="2"/>
  <c r="BE79" i="2"/>
  <c r="BD79" i="2"/>
  <c r="BC79" i="2"/>
  <c r="BB79" i="2"/>
  <c r="BA79"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Z79" i="2"/>
  <c r="Y79" i="2"/>
  <c r="X79" i="2"/>
  <c r="U79" i="2"/>
  <c r="T79" i="2"/>
  <c r="S79" i="2"/>
  <c r="R79" i="2"/>
  <c r="Q79" i="2"/>
  <c r="P79" i="2"/>
  <c r="O79" i="2"/>
  <c r="N79" i="2"/>
  <c r="M79" i="2"/>
  <c r="L79" i="2"/>
  <c r="K79" i="2"/>
  <c r="J79" i="2"/>
  <c r="I79" i="2"/>
  <c r="E79" i="2"/>
  <c r="D79" i="2"/>
  <c r="C79" i="2"/>
  <c r="CU78" i="2"/>
  <c r="CT78" i="2"/>
  <c r="CS78" i="2"/>
  <c r="CR78" i="2"/>
  <c r="CQ78" i="2"/>
  <c r="CP78" i="2"/>
  <c r="CO78" i="2"/>
  <c r="CN78" i="2"/>
  <c r="CM78" i="2"/>
  <c r="CL78" i="2"/>
  <c r="CK78" i="2"/>
  <c r="CJ78" i="2"/>
  <c r="CI78" i="2"/>
  <c r="CH78" i="2"/>
  <c r="CG78" i="2"/>
  <c r="CF78" i="2"/>
  <c r="CE78" i="2"/>
  <c r="CD78" i="2"/>
  <c r="CC78" i="2"/>
  <c r="CB78" i="2"/>
  <c r="CA78" i="2"/>
  <c r="BZ78" i="2"/>
  <c r="BY78" i="2"/>
  <c r="BX78" i="2"/>
  <c r="BW78" i="2"/>
  <c r="BV78" i="2"/>
  <c r="BU78" i="2"/>
  <c r="BT78" i="2"/>
  <c r="BS78" i="2"/>
  <c r="BR78" i="2"/>
  <c r="BQ78" i="2"/>
  <c r="BP78" i="2"/>
  <c r="BO78" i="2"/>
  <c r="BN78" i="2"/>
  <c r="BM78" i="2"/>
  <c r="BL78" i="2"/>
  <c r="BK78" i="2"/>
  <c r="BJ78" i="2"/>
  <c r="BI78" i="2"/>
  <c r="BH78" i="2"/>
  <c r="BG78" i="2"/>
  <c r="BF78" i="2"/>
  <c r="BE78" i="2"/>
  <c r="BD78" i="2"/>
  <c r="BC78" i="2"/>
  <c r="BB78" i="2"/>
  <c r="BA78" i="2"/>
  <c r="AZ78" i="2"/>
  <c r="AY78" i="2"/>
  <c r="AX78" i="2"/>
  <c r="AW78" i="2"/>
  <c r="AV78" i="2"/>
  <c r="AU78" i="2"/>
  <c r="AT78" i="2"/>
  <c r="AS78" i="2"/>
  <c r="AR78" i="2"/>
  <c r="AQ78" i="2"/>
  <c r="AP78" i="2"/>
  <c r="AO78" i="2"/>
  <c r="AN78" i="2"/>
  <c r="AM78" i="2"/>
  <c r="AL78" i="2"/>
  <c r="AK78" i="2"/>
  <c r="AJ78" i="2"/>
  <c r="AI78" i="2"/>
  <c r="AH78" i="2"/>
  <c r="AG78" i="2"/>
  <c r="AF78" i="2"/>
  <c r="AE78" i="2"/>
  <c r="AD78" i="2"/>
  <c r="AC78" i="2"/>
  <c r="AB78" i="2"/>
  <c r="Z78" i="2"/>
  <c r="Y78" i="2"/>
  <c r="X78" i="2"/>
  <c r="U78" i="2"/>
  <c r="T78" i="2"/>
  <c r="S78" i="2"/>
  <c r="R78" i="2"/>
  <c r="Q78" i="2"/>
  <c r="P78" i="2"/>
  <c r="O78" i="2"/>
  <c r="N78" i="2"/>
  <c r="M78" i="2"/>
  <c r="L78" i="2"/>
  <c r="K78" i="2"/>
  <c r="J78" i="2"/>
  <c r="I78" i="2"/>
  <c r="E78" i="2"/>
  <c r="D78" i="2"/>
  <c r="B78" i="2"/>
  <c r="CU77" i="2"/>
  <c r="CT77" i="2"/>
  <c r="CS77" i="2"/>
  <c r="CR77" i="2"/>
  <c r="CQ77" i="2"/>
  <c r="CP77" i="2"/>
  <c r="CO77" i="2"/>
  <c r="CN77" i="2"/>
  <c r="CM77" i="2"/>
  <c r="CL77" i="2"/>
  <c r="CK77" i="2"/>
  <c r="CJ77" i="2"/>
  <c r="CI77" i="2"/>
  <c r="CH77" i="2"/>
  <c r="CG77" i="2"/>
  <c r="CF77" i="2"/>
  <c r="CE77" i="2"/>
  <c r="CD77" i="2"/>
  <c r="CC77" i="2"/>
  <c r="CB77" i="2"/>
  <c r="CA77" i="2"/>
  <c r="BZ77" i="2"/>
  <c r="BY77" i="2"/>
  <c r="BX77" i="2"/>
  <c r="BW77" i="2"/>
  <c r="BV77" i="2"/>
  <c r="BU77" i="2"/>
  <c r="BT77" i="2"/>
  <c r="BS77" i="2"/>
  <c r="BR77" i="2"/>
  <c r="BQ77" i="2"/>
  <c r="BP77" i="2"/>
  <c r="BO77" i="2"/>
  <c r="BN77" i="2"/>
  <c r="BM77" i="2"/>
  <c r="BL77" i="2"/>
  <c r="BK77" i="2"/>
  <c r="BJ77" i="2"/>
  <c r="BI77" i="2"/>
  <c r="BH77" i="2"/>
  <c r="BG77" i="2"/>
  <c r="BF77" i="2"/>
  <c r="BE77" i="2"/>
  <c r="BD77" i="2"/>
  <c r="BC77" i="2"/>
  <c r="BB77" i="2"/>
  <c r="BA77" i="2"/>
  <c r="AZ77" i="2"/>
  <c r="AY77" i="2"/>
  <c r="AX77" i="2"/>
  <c r="AW77" i="2"/>
  <c r="AV77" i="2"/>
  <c r="AU77" i="2"/>
  <c r="AT77" i="2"/>
  <c r="AS77" i="2"/>
  <c r="AR77" i="2"/>
  <c r="AQ77" i="2"/>
  <c r="AP77" i="2"/>
  <c r="AO77" i="2"/>
  <c r="AN77" i="2"/>
  <c r="AM77" i="2"/>
  <c r="AL77" i="2"/>
  <c r="AK77" i="2"/>
  <c r="AJ77" i="2"/>
  <c r="AI77" i="2"/>
  <c r="AH77" i="2"/>
  <c r="AG77" i="2"/>
  <c r="AF77" i="2"/>
  <c r="AE77" i="2"/>
  <c r="AD77" i="2"/>
  <c r="AC77" i="2"/>
  <c r="AB77" i="2"/>
  <c r="Z77" i="2"/>
  <c r="Y77" i="2"/>
  <c r="X77" i="2"/>
  <c r="U77" i="2"/>
  <c r="T77" i="2"/>
  <c r="S77" i="2"/>
  <c r="R77" i="2"/>
  <c r="Q77" i="2"/>
  <c r="P77" i="2"/>
  <c r="O77" i="2"/>
  <c r="N77" i="2"/>
  <c r="M77" i="2"/>
  <c r="L77" i="2"/>
  <c r="K77" i="2"/>
  <c r="J77" i="2"/>
  <c r="I77" i="2"/>
  <c r="E77" i="2"/>
  <c r="D77" i="2"/>
  <c r="C77" i="2"/>
  <c r="CU76" i="2"/>
  <c r="CT76" i="2"/>
  <c r="CS76" i="2"/>
  <c r="CR76" i="2"/>
  <c r="CQ76" i="2"/>
  <c r="CP76" i="2"/>
  <c r="CO76" i="2"/>
  <c r="CN76" i="2"/>
  <c r="CM76" i="2"/>
  <c r="CL76" i="2"/>
  <c r="CK76" i="2"/>
  <c r="CJ76" i="2"/>
  <c r="CI76" i="2"/>
  <c r="CH76" i="2"/>
  <c r="CG76" i="2"/>
  <c r="CF76" i="2"/>
  <c r="CE76" i="2"/>
  <c r="CD76" i="2"/>
  <c r="CC76" i="2"/>
  <c r="CB76" i="2"/>
  <c r="CA76" i="2"/>
  <c r="BZ76" i="2"/>
  <c r="BY76" i="2"/>
  <c r="BX76" i="2"/>
  <c r="BW76" i="2"/>
  <c r="BV76" i="2"/>
  <c r="BU76" i="2"/>
  <c r="BT76" i="2"/>
  <c r="BS76" i="2"/>
  <c r="BR76" i="2"/>
  <c r="BQ76" i="2"/>
  <c r="BP76" i="2"/>
  <c r="BO76" i="2"/>
  <c r="BN76" i="2"/>
  <c r="BM76" i="2"/>
  <c r="BL76" i="2"/>
  <c r="BK76" i="2"/>
  <c r="BJ76" i="2"/>
  <c r="BI76" i="2"/>
  <c r="BH76" i="2"/>
  <c r="BG76" i="2"/>
  <c r="BF76" i="2"/>
  <c r="BE76" i="2"/>
  <c r="BD76" i="2"/>
  <c r="BC76" i="2"/>
  <c r="BB76" i="2"/>
  <c r="BA76" i="2"/>
  <c r="AZ76" i="2"/>
  <c r="AY76" i="2"/>
  <c r="AX76" i="2"/>
  <c r="AW76" i="2"/>
  <c r="AV76" i="2"/>
  <c r="AU76" i="2"/>
  <c r="AT76" i="2"/>
  <c r="AS76" i="2"/>
  <c r="AR76" i="2"/>
  <c r="AQ76" i="2"/>
  <c r="AP76" i="2"/>
  <c r="AO76" i="2"/>
  <c r="AN76" i="2"/>
  <c r="AM76" i="2"/>
  <c r="AL76" i="2"/>
  <c r="AK76" i="2"/>
  <c r="AJ76" i="2"/>
  <c r="AI76" i="2"/>
  <c r="AH76" i="2"/>
  <c r="AG76" i="2"/>
  <c r="AF76" i="2"/>
  <c r="AE76" i="2"/>
  <c r="AD76" i="2"/>
  <c r="AC76" i="2"/>
  <c r="AB76" i="2"/>
  <c r="Z76" i="2"/>
  <c r="Y76" i="2"/>
  <c r="X76" i="2"/>
  <c r="U76" i="2"/>
  <c r="T76" i="2"/>
  <c r="S76" i="2"/>
  <c r="R76" i="2"/>
  <c r="Q76" i="2"/>
  <c r="P76" i="2"/>
  <c r="O76" i="2"/>
  <c r="N76" i="2"/>
  <c r="M76" i="2"/>
  <c r="L76" i="2"/>
  <c r="K76" i="2"/>
  <c r="J76" i="2"/>
  <c r="I76" i="2"/>
  <c r="E76" i="2"/>
  <c r="D76" i="2"/>
  <c r="B76" i="2"/>
  <c r="CU75" i="2"/>
  <c r="CT75" i="2"/>
  <c r="CS75" i="2"/>
  <c r="CR75" i="2"/>
  <c r="CQ75" i="2"/>
  <c r="CP75" i="2"/>
  <c r="CO75" i="2"/>
  <c r="CN75" i="2"/>
  <c r="CM75" i="2"/>
  <c r="CL75" i="2"/>
  <c r="CK75" i="2"/>
  <c r="CJ75" i="2"/>
  <c r="CI75" i="2"/>
  <c r="CH75" i="2"/>
  <c r="CG75" i="2"/>
  <c r="CF75" i="2"/>
  <c r="CE75" i="2"/>
  <c r="CD75" i="2"/>
  <c r="CC75" i="2"/>
  <c r="CB75" i="2"/>
  <c r="CA75" i="2"/>
  <c r="BZ75" i="2"/>
  <c r="BY75" i="2"/>
  <c r="BX75" i="2"/>
  <c r="BW75" i="2"/>
  <c r="BV75" i="2"/>
  <c r="BU75" i="2"/>
  <c r="BT75" i="2"/>
  <c r="BS75" i="2"/>
  <c r="BR75" i="2"/>
  <c r="BQ75" i="2"/>
  <c r="BP75" i="2"/>
  <c r="BO75" i="2"/>
  <c r="BN75" i="2"/>
  <c r="BM75" i="2"/>
  <c r="BL75" i="2"/>
  <c r="BK75" i="2"/>
  <c r="BJ75" i="2"/>
  <c r="BI75" i="2"/>
  <c r="BH75" i="2"/>
  <c r="BG75" i="2"/>
  <c r="BF75" i="2"/>
  <c r="BE75" i="2"/>
  <c r="BD75" i="2"/>
  <c r="BC75" i="2"/>
  <c r="BB75" i="2"/>
  <c r="BA75" i="2"/>
  <c r="AZ75" i="2"/>
  <c r="AY75" i="2"/>
  <c r="AX75" i="2"/>
  <c r="AW75" i="2"/>
  <c r="AV75" i="2"/>
  <c r="AU75" i="2"/>
  <c r="AT75" i="2"/>
  <c r="AS75" i="2"/>
  <c r="AR75" i="2"/>
  <c r="AQ75" i="2"/>
  <c r="AP75" i="2"/>
  <c r="AO75" i="2"/>
  <c r="AN75" i="2"/>
  <c r="AM75" i="2"/>
  <c r="AL75" i="2"/>
  <c r="AK75" i="2"/>
  <c r="AJ75" i="2"/>
  <c r="AI75" i="2"/>
  <c r="AH75" i="2"/>
  <c r="AG75" i="2"/>
  <c r="AF75" i="2"/>
  <c r="AE75" i="2"/>
  <c r="AD75" i="2"/>
  <c r="AC75" i="2"/>
  <c r="AB75" i="2"/>
  <c r="Z75" i="2"/>
  <c r="Y75" i="2"/>
  <c r="X75" i="2"/>
  <c r="U75" i="2"/>
  <c r="T75" i="2"/>
  <c r="S75" i="2"/>
  <c r="R75" i="2"/>
  <c r="Q75" i="2"/>
  <c r="P75" i="2"/>
  <c r="O75" i="2"/>
  <c r="N75" i="2"/>
  <c r="M75" i="2"/>
  <c r="L75" i="2"/>
  <c r="K75" i="2"/>
  <c r="J75" i="2"/>
  <c r="I75" i="2"/>
  <c r="E75" i="2"/>
  <c r="D75" i="2"/>
  <c r="C75" i="2"/>
  <c r="CU74" i="2"/>
  <c r="CT74" i="2"/>
  <c r="CS74" i="2"/>
  <c r="CR74" i="2"/>
  <c r="CQ74" i="2"/>
  <c r="CP74" i="2"/>
  <c r="CO74" i="2"/>
  <c r="CN74" i="2"/>
  <c r="CM74" i="2"/>
  <c r="CL74" i="2"/>
  <c r="CK74" i="2"/>
  <c r="CJ74" i="2"/>
  <c r="CI74" i="2"/>
  <c r="CH74" i="2"/>
  <c r="CG74" i="2"/>
  <c r="CF74" i="2"/>
  <c r="CE74" i="2"/>
  <c r="CD74" i="2"/>
  <c r="CC74" i="2"/>
  <c r="CB74" i="2"/>
  <c r="CA74" i="2"/>
  <c r="BZ74" i="2"/>
  <c r="BY74" i="2"/>
  <c r="BX74" i="2"/>
  <c r="BW74" i="2"/>
  <c r="BV74" i="2"/>
  <c r="BU74" i="2"/>
  <c r="BT74" i="2"/>
  <c r="BS74" i="2"/>
  <c r="BR74" i="2"/>
  <c r="BQ74" i="2"/>
  <c r="BP74" i="2"/>
  <c r="BO74" i="2"/>
  <c r="BN74" i="2"/>
  <c r="BM74" i="2"/>
  <c r="BL74" i="2"/>
  <c r="BK74" i="2"/>
  <c r="BJ74" i="2"/>
  <c r="BI74" i="2"/>
  <c r="BH74" i="2"/>
  <c r="BG74" i="2"/>
  <c r="BF74" i="2"/>
  <c r="BE74" i="2"/>
  <c r="BD74" i="2"/>
  <c r="BC74" i="2"/>
  <c r="BB74" i="2"/>
  <c r="BA74" i="2"/>
  <c r="AZ74" i="2"/>
  <c r="AY74" i="2"/>
  <c r="AX74" i="2"/>
  <c r="AW74" i="2"/>
  <c r="AV74" i="2"/>
  <c r="AU74" i="2"/>
  <c r="AT74" i="2"/>
  <c r="AS74" i="2"/>
  <c r="AR74" i="2"/>
  <c r="AQ74" i="2"/>
  <c r="AP74" i="2"/>
  <c r="AO74" i="2"/>
  <c r="AN74" i="2"/>
  <c r="AM74" i="2"/>
  <c r="AL74" i="2"/>
  <c r="AK74" i="2"/>
  <c r="AJ74" i="2"/>
  <c r="AI74" i="2"/>
  <c r="AH74" i="2"/>
  <c r="AG74" i="2"/>
  <c r="AF74" i="2"/>
  <c r="AE74" i="2"/>
  <c r="AD74" i="2"/>
  <c r="AC74" i="2"/>
  <c r="AB74" i="2"/>
  <c r="Z74" i="2"/>
  <c r="Y74" i="2"/>
  <c r="X74" i="2"/>
  <c r="U74" i="2"/>
  <c r="T74" i="2"/>
  <c r="S74" i="2"/>
  <c r="R74" i="2"/>
  <c r="Q74" i="2"/>
  <c r="P74" i="2"/>
  <c r="O74" i="2"/>
  <c r="N74" i="2"/>
  <c r="M74" i="2"/>
  <c r="L74" i="2"/>
  <c r="K74" i="2"/>
  <c r="J74" i="2"/>
  <c r="I74" i="2"/>
  <c r="E74" i="2"/>
  <c r="D74" i="2"/>
  <c r="B74" i="2"/>
  <c r="CU73" i="2"/>
  <c r="CT73" i="2"/>
  <c r="CS73" i="2"/>
  <c r="CR73" i="2"/>
  <c r="CQ73" i="2"/>
  <c r="CP73" i="2"/>
  <c r="CO73" i="2"/>
  <c r="CN73" i="2"/>
  <c r="CM73" i="2"/>
  <c r="CL73" i="2"/>
  <c r="CK73" i="2"/>
  <c r="CJ73" i="2"/>
  <c r="CI73" i="2"/>
  <c r="CH73" i="2"/>
  <c r="CG73" i="2"/>
  <c r="CF73" i="2"/>
  <c r="CE73" i="2"/>
  <c r="CD73" i="2"/>
  <c r="CC73" i="2"/>
  <c r="CB73" i="2"/>
  <c r="CA73" i="2"/>
  <c r="BZ73" i="2"/>
  <c r="BY73" i="2"/>
  <c r="BX73" i="2"/>
  <c r="BW73" i="2"/>
  <c r="BV73" i="2"/>
  <c r="BU73" i="2"/>
  <c r="BT73" i="2"/>
  <c r="BS73" i="2"/>
  <c r="BR73" i="2"/>
  <c r="BQ73" i="2"/>
  <c r="BP73" i="2"/>
  <c r="BO73" i="2"/>
  <c r="BN73" i="2"/>
  <c r="BM73" i="2"/>
  <c r="BL73" i="2"/>
  <c r="BK73" i="2"/>
  <c r="BJ73" i="2"/>
  <c r="BI73" i="2"/>
  <c r="BH73" i="2"/>
  <c r="BG73" i="2"/>
  <c r="BF73" i="2"/>
  <c r="BE73" i="2"/>
  <c r="BD73" i="2"/>
  <c r="BC73" i="2"/>
  <c r="BB73" i="2"/>
  <c r="BA73" i="2"/>
  <c r="AZ73" i="2"/>
  <c r="AY73" i="2"/>
  <c r="AX73" i="2"/>
  <c r="AW73" i="2"/>
  <c r="AV73" i="2"/>
  <c r="AU73" i="2"/>
  <c r="AT73" i="2"/>
  <c r="AS73" i="2"/>
  <c r="AR73" i="2"/>
  <c r="AQ73" i="2"/>
  <c r="AP73" i="2"/>
  <c r="AO73" i="2"/>
  <c r="AN73" i="2"/>
  <c r="AM73" i="2"/>
  <c r="AL73" i="2"/>
  <c r="AK73" i="2"/>
  <c r="AJ73" i="2"/>
  <c r="AI73" i="2"/>
  <c r="AH73" i="2"/>
  <c r="AG73" i="2"/>
  <c r="AF73" i="2"/>
  <c r="AE73" i="2"/>
  <c r="AD73" i="2"/>
  <c r="AC73" i="2"/>
  <c r="AB73" i="2"/>
  <c r="Z73" i="2"/>
  <c r="Y73" i="2"/>
  <c r="X73" i="2"/>
  <c r="U73" i="2"/>
  <c r="T73" i="2"/>
  <c r="S73" i="2"/>
  <c r="R73" i="2"/>
  <c r="Q73" i="2"/>
  <c r="P73" i="2"/>
  <c r="O73" i="2"/>
  <c r="N73" i="2"/>
  <c r="M73" i="2"/>
  <c r="L73" i="2"/>
  <c r="K73" i="2"/>
  <c r="J73" i="2"/>
  <c r="I73" i="2"/>
  <c r="E73" i="2"/>
  <c r="D73" i="2"/>
  <c r="C73" i="2"/>
  <c r="CU72" i="2"/>
  <c r="CT72" i="2"/>
  <c r="CS72" i="2"/>
  <c r="CR72" i="2"/>
  <c r="CQ72" i="2"/>
  <c r="CP72" i="2"/>
  <c r="CO72" i="2"/>
  <c r="CN72" i="2"/>
  <c r="CM72" i="2"/>
  <c r="CL72" i="2"/>
  <c r="CK72" i="2"/>
  <c r="CJ72" i="2"/>
  <c r="CI72" i="2"/>
  <c r="CH72" i="2"/>
  <c r="CG72" i="2"/>
  <c r="CF72" i="2"/>
  <c r="CE72" i="2"/>
  <c r="CD72" i="2"/>
  <c r="CC72" i="2"/>
  <c r="CB72" i="2"/>
  <c r="CA72" i="2"/>
  <c r="BZ72" i="2"/>
  <c r="BY72" i="2"/>
  <c r="BX72" i="2"/>
  <c r="BW72" i="2"/>
  <c r="BV72" i="2"/>
  <c r="BU72" i="2"/>
  <c r="BT72" i="2"/>
  <c r="BS72" i="2"/>
  <c r="BR72" i="2"/>
  <c r="BQ72" i="2"/>
  <c r="BP72" i="2"/>
  <c r="BO72" i="2"/>
  <c r="BN72" i="2"/>
  <c r="BM72" i="2"/>
  <c r="BL72" i="2"/>
  <c r="BK72" i="2"/>
  <c r="BJ72" i="2"/>
  <c r="BI72" i="2"/>
  <c r="BH72" i="2"/>
  <c r="BG72" i="2"/>
  <c r="BF72" i="2"/>
  <c r="BE72" i="2"/>
  <c r="BD72" i="2"/>
  <c r="BC72" i="2"/>
  <c r="BB72" i="2"/>
  <c r="BA72" i="2"/>
  <c r="AZ72" i="2"/>
  <c r="AY72" i="2"/>
  <c r="AX72" i="2"/>
  <c r="AW72" i="2"/>
  <c r="AV72" i="2"/>
  <c r="AU72" i="2"/>
  <c r="AT72" i="2"/>
  <c r="AS72" i="2"/>
  <c r="AR72" i="2"/>
  <c r="AQ72" i="2"/>
  <c r="AP72" i="2"/>
  <c r="AO72" i="2"/>
  <c r="AN72" i="2"/>
  <c r="AM72" i="2"/>
  <c r="AL72" i="2"/>
  <c r="AK72" i="2"/>
  <c r="AJ72" i="2"/>
  <c r="AI72" i="2"/>
  <c r="AH72" i="2"/>
  <c r="AG72" i="2"/>
  <c r="AF72" i="2"/>
  <c r="AE72" i="2"/>
  <c r="AD72" i="2"/>
  <c r="AC72" i="2"/>
  <c r="AB72" i="2"/>
  <c r="Z72" i="2"/>
  <c r="Y72" i="2"/>
  <c r="X72" i="2"/>
  <c r="U72" i="2"/>
  <c r="T72" i="2"/>
  <c r="S72" i="2"/>
  <c r="R72" i="2"/>
  <c r="Q72" i="2"/>
  <c r="P72" i="2"/>
  <c r="O72" i="2"/>
  <c r="N72" i="2"/>
  <c r="M72" i="2"/>
  <c r="L72" i="2"/>
  <c r="K72" i="2"/>
  <c r="J72" i="2"/>
  <c r="I72" i="2"/>
  <c r="E72" i="2"/>
  <c r="D72" i="2"/>
  <c r="B72" i="2"/>
  <c r="CU71" i="2"/>
  <c r="CT71" i="2"/>
  <c r="CS71" i="2"/>
  <c r="CR71" i="2"/>
  <c r="CQ71" i="2"/>
  <c r="CP71" i="2"/>
  <c r="CO71" i="2"/>
  <c r="CN71" i="2"/>
  <c r="CM71" i="2"/>
  <c r="CL71" i="2"/>
  <c r="CK71" i="2"/>
  <c r="CJ71" i="2"/>
  <c r="CI71" i="2"/>
  <c r="CH71" i="2"/>
  <c r="CG71" i="2"/>
  <c r="CF71" i="2"/>
  <c r="CE71" i="2"/>
  <c r="CD71" i="2"/>
  <c r="CC71" i="2"/>
  <c r="CB71" i="2"/>
  <c r="CA71" i="2"/>
  <c r="BZ71" i="2"/>
  <c r="BY71" i="2"/>
  <c r="BX71" i="2"/>
  <c r="BW71" i="2"/>
  <c r="BV71" i="2"/>
  <c r="BU71" i="2"/>
  <c r="BT71" i="2"/>
  <c r="BS71" i="2"/>
  <c r="BR71" i="2"/>
  <c r="BQ71" i="2"/>
  <c r="BP71" i="2"/>
  <c r="BO71" i="2"/>
  <c r="BN71" i="2"/>
  <c r="BM71" i="2"/>
  <c r="BL71" i="2"/>
  <c r="BK71" i="2"/>
  <c r="BJ71" i="2"/>
  <c r="BI71" i="2"/>
  <c r="BH71" i="2"/>
  <c r="BG71" i="2"/>
  <c r="BF71" i="2"/>
  <c r="BE71" i="2"/>
  <c r="BD71"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Z71" i="2"/>
  <c r="Y71" i="2"/>
  <c r="X71" i="2"/>
  <c r="U71" i="2"/>
  <c r="T71" i="2"/>
  <c r="S71" i="2"/>
  <c r="R71" i="2"/>
  <c r="Q71" i="2"/>
  <c r="P71" i="2"/>
  <c r="O71" i="2"/>
  <c r="N71" i="2"/>
  <c r="M71" i="2"/>
  <c r="L71" i="2"/>
  <c r="K71" i="2"/>
  <c r="J71" i="2"/>
  <c r="I71" i="2"/>
  <c r="E71" i="2"/>
  <c r="D71" i="2"/>
  <c r="B71" i="2"/>
  <c r="CU70" i="2"/>
  <c r="CT70" i="2"/>
  <c r="CS70" i="2"/>
  <c r="CR70" i="2"/>
  <c r="CQ70" i="2"/>
  <c r="CP70" i="2"/>
  <c r="CO70" i="2"/>
  <c r="CN70" i="2"/>
  <c r="CM70" i="2"/>
  <c r="CL70" i="2"/>
  <c r="CK70" i="2"/>
  <c r="CJ70" i="2"/>
  <c r="CI70" i="2"/>
  <c r="CH70" i="2"/>
  <c r="CG70" i="2"/>
  <c r="CF70" i="2"/>
  <c r="CE70" i="2"/>
  <c r="CD70" i="2"/>
  <c r="CC70" i="2"/>
  <c r="CB70" i="2"/>
  <c r="CA70" i="2"/>
  <c r="BZ70" i="2"/>
  <c r="BY70" i="2"/>
  <c r="BX70" i="2"/>
  <c r="BW70" i="2"/>
  <c r="BV70" i="2"/>
  <c r="BU70" i="2"/>
  <c r="BT70" i="2"/>
  <c r="BS70" i="2"/>
  <c r="BR70" i="2"/>
  <c r="BQ70" i="2"/>
  <c r="BP70" i="2"/>
  <c r="BO70" i="2"/>
  <c r="BN70" i="2"/>
  <c r="BM70" i="2"/>
  <c r="BL70" i="2"/>
  <c r="BK70" i="2"/>
  <c r="BJ70" i="2"/>
  <c r="BI70" i="2"/>
  <c r="BH70" i="2"/>
  <c r="BG70" i="2"/>
  <c r="BF70" i="2"/>
  <c r="BE70" i="2"/>
  <c r="BD70" i="2"/>
  <c r="BC70" i="2"/>
  <c r="BB70" i="2"/>
  <c r="BA70" i="2"/>
  <c r="AZ70" i="2"/>
  <c r="AY70" i="2"/>
  <c r="AX70" i="2"/>
  <c r="AW70" i="2"/>
  <c r="AV70" i="2"/>
  <c r="AU70" i="2"/>
  <c r="AT70" i="2"/>
  <c r="AS70" i="2"/>
  <c r="AR70" i="2"/>
  <c r="AQ70" i="2"/>
  <c r="AP70" i="2"/>
  <c r="AO70" i="2"/>
  <c r="AN70" i="2"/>
  <c r="AM70" i="2"/>
  <c r="AL70" i="2"/>
  <c r="AK70" i="2"/>
  <c r="AJ70" i="2"/>
  <c r="AI70" i="2"/>
  <c r="AH70" i="2"/>
  <c r="AG70" i="2"/>
  <c r="AF70" i="2"/>
  <c r="AE70" i="2"/>
  <c r="AD70" i="2"/>
  <c r="AC70" i="2"/>
  <c r="AB70" i="2"/>
  <c r="Z70" i="2"/>
  <c r="Y70" i="2"/>
  <c r="X70" i="2"/>
  <c r="U70" i="2"/>
  <c r="T70" i="2"/>
  <c r="S70" i="2"/>
  <c r="R70" i="2"/>
  <c r="Q70" i="2"/>
  <c r="P70" i="2"/>
  <c r="O70" i="2"/>
  <c r="N70" i="2"/>
  <c r="M70" i="2"/>
  <c r="L70" i="2"/>
  <c r="K70" i="2"/>
  <c r="J70" i="2"/>
  <c r="I70" i="2"/>
  <c r="E70" i="2"/>
  <c r="D70" i="2"/>
  <c r="B70" i="2"/>
  <c r="CU69" i="2"/>
  <c r="CT69" i="2"/>
  <c r="CS69" i="2"/>
  <c r="CR69" i="2"/>
  <c r="CQ69" i="2"/>
  <c r="CP69" i="2"/>
  <c r="CO69" i="2"/>
  <c r="CN69" i="2"/>
  <c r="CM69" i="2"/>
  <c r="CL69" i="2"/>
  <c r="CK69" i="2"/>
  <c r="CJ69" i="2"/>
  <c r="CI69" i="2"/>
  <c r="CH69" i="2"/>
  <c r="CG69" i="2"/>
  <c r="CF69" i="2"/>
  <c r="CE69" i="2"/>
  <c r="CD69" i="2"/>
  <c r="CC69" i="2"/>
  <c r="CB69" i="2"/>
  <c r="CA69" i="2"/>
  <c r="BZ69" i="2"/>
  <c r="BY69" i="2"/>
  <c r="BX69" i="2"/>
  <c r="BW69" i="2"/>
  <c r="BV69" i="2"/>
  <c r="BU69" i="2"/>
  <c r="BT69" i="2"/>
  <c r="BS69" i="2"/>
  <c r="BR69" i="2"/>
  <c r="BQ69" i="2"/>
  <c r="BP69" i="2"/>
  <c r="BO69" i="2"/>
  <c r="BN69" i="2"/>
  <c r="BM69" i="2"/>
  <c r="BL69" i="2"/>
  <c r="BK69" i="2"/>
  <c r="BJ69" i="2"/>
  <c r="BI69" i="2"/>
  <c r="BH69" i="2"/>
  <c r="BG69" i="2"/>
  <c r="BF69" i="2"/>
  <c r="BE69" i="2"/>
  <c r="BD69" i="2"/>
  <c r="BC69" i="2"/>
  <c r="BB69" i="2"/>
  <c r="BA69" i="2"/>
  <c r="AZ69" i="2"/>
  <c r="AY69" i="2"/>
  <c r="AX69" i="2"/>
  <c r="AW69" i="2"/>
  <c r="AV69" i="2"/>
  <c r="AU69" i="2"/>
  <c r="AT69" i="2"/>
  <c r="AS69" i="2"/>
  <c r="AR69" i="2"/>
  <c r="AQ69" i="2"/>
  <c r="AP69" i="2"/>
  <c r="AO69" i="2"/>
  <c r="AN69" i="2"/>
  <c r="AM69" i="2"/>
  <c r="AL69" i="2"/>
  <c r="AK69" i="2"/>
  <c r="AJ69" i="2"/>
  <c r="AI69" i="2"/>
  <c r="AH69" i="2"/>
  <c r="AG69" i="2"/>
  <c r="AF69" i="2"/>
  <c r="AE69" i="2"/>
  <c r="AD69" i="2"/>
  <c r="AC69" i="2"/>
  <c r="AB69" i="2"/>
  <c r="Z69" i="2"/>
  <c r="Y69" i="2"/>
  <c r="X69" i="2"/>
  <c r="U69" i="2"/>
  <c r="T69" i="2"/>
  <c r="S69" i="2"/>
  <c r="R69" i="2"/>
  <c r="Q69" i="2"/>
  <c r="P69" i="2"/>
  <c r="O69" i="2"/>
  <c r="N69" i="2"/>
  <c r="M69" i="2"/>
  <c r="L69" i="2"/>
  <c r="K69" i="2"/>
  <c r="J69" i="2"/>
  <c r="I69" i="2"/>
  <c r="E69" i="2"/>
  <c r="D69" i="2"/>
  <c r="B69" i="2"/>
  <c r="CU68" i="2"/>
  <c r="CT68" i="2"/>
  <c r="CS68" i="2"/>
  <c r="CR68" i="2"/>
  <c r="CQ68" i="2"/>
  <c r="CP68" i="2"/>
  <c r="CO68" i="2"/>
  <c r="CN68" i="2"/>
  <c r="CM68" i="2"/>
  <c r="CL68" i="2"/>
  <c r="CK68" i="2"/>
  <c r="CJ68" i="2"/>
  <c r="CI68" i="2"/>
  <c r="CH68" i="2"/>
  <c r="CG68" i="2"/>
  <c r="CF68" i="2"/>
  <c r="CE68" i="2"/>
  <c r="CD68" i="2"/>
  <c r="CC68" i="2"/>
  <c r="CB68" i="2"/>
  <c r="CA68" i="2"/>
  <c r="BZ68" i="2"/>
  <c r="BY68" i="2"/>
  <c r="BX68" i="2"/>
  <c r="BW68" i="2"/>
  <c r="BV68" i="2"/>
  <c r="BU68" i="2"/>
  <c r="BT68" i="2"/>
  <c r="BS68" i="2"/>
  <c r="BR68" i="2"/>
  <c r="BQ68" i="2"/>
  <c r="BP68" i="2"/>
  <c r="BO68" i="2"/>
  <c r="BN68" i="2"/>
  <c r="BM68" i="2"/>
  <c r="BL68" i="2"/>
  <c r="BK68" i="2"/>
  <c r="BJ68" i="2"/>
  <c r="BI68" i="2"/>
  <c r="BH68" i="2"/>
  <c r="BG68" i="2"/>
  <c r="BF68" i="2"/>
  <c r="BE68" i="2"/>
  <c r="BD68" i="2"/>
  <c r="BC68" i="2"/>
  <c r="BB68" i="2"/>
  <c r="BA68" i="2"/>
  <c r="AZ68" i="2"/>
  <c r="AY68" i="2"/>
  <c r="AX68" i="2"/>
  <c r="AW68" i="2"/>
  <c r="AV68" i="2"/>
  <c r="AU68" i="2"/>
  <c r="AT68" i="2"/>
  <c r="AS68" i="2"/>
  <c r="AR68" i="2"/>
  <c r="AQ68" i="2"/>
  <c r="AP68" i="2"/>
  <c r="AO68" i="2"/>
  <c r="AN68" i="2"/>
  <c r="AM68" i="2"/>
  <c r="AL68" i="2"/>
  <c r="AK68" i="2"/>
  <c r="AJ68" i="2"/>
  <c r="AI68" i="2"/>
  <c r="AH68" i="2"/>
  <c r="AG68" i="2"/>
  <c r="AF68" i="2"/>
  <c r="AE68" i="2"/>
  <c r="AD68" i="2"/>
  <c r="AC68" i="2"/>
  <c r="AB68" i="2"/>
  <c r="Z68" i="2"/>
  <c r="Y68" i="2"/>
  <c r="X68" i="2"/>
  <c r="U68" i="2"/>
  <c r="T68" i="2"/>
  <c r="S68" i="2"/>
  <c r="R68" i="2"/>
  <c r="Q68" i="2"/>
  <c r="P68" i="2"/>
  <c r="O68" i="2"/>
  <c r="N68" i="2"/>
  <c r="M68" i="2"/>
  <c r="L68" i="2"/>
  <c r="K68" i="2"/>
  <c r="J68" i="2"/>
  <c r="I68" i="2"/>
  <c r="E68" i="2"/>
  <c r="D68" i="2"/>
  <c r="C68" i="2"/>
  <c r="CU67" i="2"/>
  <c r="CT67" i="2"/>
  <c r="CS67" i="2"/>
  <c r="CR67" i="2"/>
  <c r="CQ67" i="2"/>
  <c r="CP67" i="2"/>
  <c r="CO67" i="2"/>
  <c r="CN67" i="2"/>
  <c r="CM67" i="2"/>
  <c r="CL67" i="2"/>
  <c r="CK67" i="2"/>
  <c r="CJ67" i="2"/>
  <c r="CI67" i="2"/>
  <c r="CH67" i="2"/>
  <c r="CG67" i="2"/>
  <c r="CF67" i="2"/>
  <c r="CE67" i="2"/>
  <c r="CD67" i="2"/>
  <c r="CC67" i="2"/>
  <c r="CB67" i="2"/>
  <c r="CA67" i="2"/>
  <c r="BZ67" i="2"/>
  <c r="BY67" i="2"/>
  <c r="BX67" i="2"/>
  <c r="BW67" i="2"/>
  <c r="BV67" i="2"/>
  <c r="BU67" i="2"/>
  <c r="BT67" i="2"/>
  <c r="BS67" i="2"/>
  <c r="BR67" i="2"/>
  <c r="BQ67" i="2"/>
  <c r="BP67" i="2"/>
  <c r="BO67" i="2"/>
  <c r="BN67" i="2"/>
  <c r="BM67" i="2"/>
  <c r="BL67" i="2"/>
  <c r="BK67" i="2"/>
  <c r="BJ67" i="2"/>
  <c r="BI67" i="2"/>
  <c r="BH67" i="2"/>
  <c r="BG67"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Z67" i="2"/>
  <c r="Y67" i="2"/>
  <c r="X67" i="2"/>
  <c r="U67" i="2"/>
  <c r="T67" i="2"/>
  <c r="S67" i="2"/>
  <c r="R67" i="2"/>
  <c r="Q67" i="2"/>
  <c r="P67" i="2"/>
  <c r="O67" i="2"/>
  <c r="N67" i="2"/>
  <c r="M67" i="2"/>
  <c r="L67" i="2"/>
  <c r="K67" i="2"/>
  <c r="J67" i="2"/>
  <c r="I67" i="2"/>
  <c r="E67" i="2"/>
  <c r="D67" i="2"/>
  <c r="B67" i="2"/>
  <c r="CU66" i="2"/>
  <c r="CT66" i="2"/>
  <c r="CS66" i="2"/>
  <c r="CR66" i="2"/>
  <c r="CQ66" i="2"/>
  <c r="CP66" i="2"/>
  <c r="CO66" i="2"/>
  <c r="CN66" i="2"/>
  <c r="CM66" i="2"/>
  <c r="CL66" i="2"/>
  <c r="CK66" i="2"/>
  <c r="CJ66" i="2"/>
  <c r="CI66" i="2"/>
  <c r="CH66" i="2"/>
  <c r="CG66" i="2"/>
  <c r="CF66" i="2"/>
  <c r="CE66" i="2"/>
  <c r="CD66" i="2"/>
  <c r="CC66" i="2"/>
  <c r="CB66" i="2"/>
  <c r="CA66" i="2"/>
  <c r="BZ66" i="2"/>
  <c r="BY66" i="2"/>
  <c r="BX66" i="2"/>
  <c r="BW66" i="2"/>
  <c r="BV66" i="2"/>
  <c r="BU66" i="2"/>
  <c r="BT66" i="2"/>
  <c r="BS66" i="2"/>
  <c r="BR66" i="2"/>
  <c r="BQ66" i="2"/>
  <c r="BP66" i="2"/>
  <c r="BO66" i="2"/>
  <c r="BN66" i="2"/>
  <c r="BM66" i="2"/>
  <c r="BL66" i="2"/>
  <c r="BK66" i="2"/>
  <c r="BJ66" i="2"/>
  <c r="BI66" i="2"/>
  <c r="BH66" i="2"/>
  <c r="BG66" i="2"/>
  <c r="BF66" i="2"/>
  <c r="BE66" i="2"/>
  <c r="BD66" i="2"/>
  <c r="BC66" i="2"/>
  <c r="BB66" i="2"/>
  <c r="BA66" i="2"/>
  <c r="AZ66" i="2"/>
  <c r="AY66" i="2"/>
  <c r="AX66" i="2"/>
  <c r="AW66" i="2"/>
  <c r="AV66" i="2"/>
  <c r="AU66" i="2"/>
  <c r="AT66" i="2"/>
  <c r="AS66" i="2"/>
  <c r="AR66" i="2"/>
  <c r="AQ66" i="2"/>
  <c r="AP66" i="2"/>
  <c r="AO66" i="2"/>
  <c r="AN66" i="2"/>
  <c r="AM66" i="2"/>
  <c r="AL66" i="2"/>
  <c r="AK66" i="2"/>
  <c r="AJ66" i="2"/>
  <c r="AI66" i="2"/>
  <c r="AH66" i="2"/>
  <c r="AG66" i="2"/>
  <c r="AF66" i="2"/>
  <c r="AE66" i="2"/>
  <c r="AD66" i="2"/>
  <c r="AC66" i="2"/>
  <c r="AB66" i="2"/>
  <c r="Z66" i="2"/>
  <c r="Y66" i="2"/>
  <c r="X66" i="2"/>
  <c r="U66" i="2"/>
  <c r="T66" i="2"/>
  <c r="S66" i="2"/>
  <c r="R66" i="2"/>
  <c r="Q66" i="2"/>
  <c r="P66" i="2"/>
  <c r="O66" i="2"/>
  <c r="N66" i="2"/>
  <c r="M66" i="2"/>
  <c r="L66" i="2"/>
  <c r="K66" i="2"/>
  <c r="J66" i="2"/>
  <c r="I66" i="2"/>
  <c r="E66" i="2"/>
  <c r="D66" i="2"/>
  <c r="C66" i="2"/>
  <c r="CU65" i="2"/>
  <c r="CT65" i="2"/>
  <c r="CS65" i="2"/>
  <c r="CR65" i="2"/>
  <c r="CQ65" i="2"/>
  <c r="CP65" i="2"/>
  <c r="CO65" i="2"/>
  <c r="CN65" i="2"/>
  <c r="CM65" i="2"/>
  <c r="CL65" i="2"/>
  <c r="CK65" i="2"/>
  <c r="CJ65" i="2"/>
  <c r="CI65" i="2"/>
  <c r="CH65" i="2"/>
  <c r="CG65" i="2"/>
  <c r="CF65" i="2"/>
  <c r="CE65" i="2"/>
  <c r="CD65" i="2"/>
  <c r="CC65" i="2"/>
  <c r="CB65" i="2"/>
  <c r="CA65" i="2"/>
  <c r="BZ65" i="2"/>
  <c r="BY65" i="2"/>
  <c r="BX65" i="2"/>
  <c r="BW65" i="2"/>
  <c r="BV65" i="2"/>
  <c r="BU65" i="2"/>
  <c r="BT65" i="2"/>
  <c r="BS65" i="2"/>
  <c r="BR65" i="2"/>
  <c r="BQ65" i="2"/>
  <c r="BP65" i="2"/>
  <c r="BO65" i="2"/>
  <c r="BN65" i="2"/>
  <c r="BM65" i="2"/>
  <c r="BL65" i="2"/>
  <c r="BK65" i="2"/>
  <c r="BJ65" i="2"/>
  <c r="BI65" i="2"/>
  <c r="BH65" i="2"/>
  <c r="BG65" i="2"/>
  <c r="BF65" i="2"/>
  <c r="BE65" i="2"/>
  <c r="BD65" i="2"/>
  <c r="BC65" i="2"/>
  <c r="BB65" i="2"/>
  <c r="BA65" i="2"/>
  <c r="AZ65" i="2"/>
  <c r="AY65" i="2"/>
  <c r="AX65" i="2"/>
  <c r="AW65" i="2"/>
  <c r="AV65" i="2"/>
  <c r="AU65" i="2"/>
  <c r="AT65" i="2"/>
  <c r="AS65" i="2"/>
  <c r="AR65" i="2"/>
  <c r="AQ65" i="2"/>
  <c r="AP65" i="2"/>
  <c r="AO65" i="2"/>
  <c r="AN65" i="2"/>
  <c r="AM65" i="2"/>
  <c r="AL65" i="2"/>
  <c r="AK65" i="2"/>
  <c r="AJ65" i="2"/>
  <c r="AI65" i="2"/>
  <c r="AH65" i="2"/>
  <c r="AG65" i="2"/>
  <c r="AF65" i="2"/>
  <c r="AE65" i="2"/>
  <c r="AD65" i="2"/>
  <c r="AC65" i="2"/>
  <c r="AB65" i="2"/>
  <c r="Z65" i="2"/>
  <c r="Y65" i="2"/>
  <c r="X65" i="2"/>
  <c r="U65" i="2"/>
  <c r="T65" i="2"/>
  <c r="S65" i="2"/>
  <c r="R65" i="2"/>
  <c r="Q65" i="2"/>
  <c r="P65" i="2"/>
  <c r="O65" i="2"/>
  <c r="N65" i="2"/>
  <c r="M65" i="2"/>
  <c r="L65" i="2"/>
  <c r="K65" i="2"/>
  <c r="J65" i="2"/>
  <c r="I65" i="2"/>
  <c r="E65" i="2"/>
  <c r="D65" i="2"/>
  <c r="B65" i="2"/>
  <c r="CU64" i="2"/>
  <c r="CT64" i="2"/>
  <c r="CS64" i="2"/>
  <c r="CR64" i="2"/>
  <c r="CQ64" i="2"/>
  <c r="CP64" i="2"/>
  <c r="CO64" i="2"/>
  <c r="CN64" i="2"/>
  <c r="CM64" i="2"/>
  <c r="CL64" i="2"/>
  <c r="CK64" i="2"/>
  <c r="CJ64" i="2"/>
  <c r="CI64" i="2"/>
  <c r="CH64" i="2"/>
  <c r="CG64" i="2"/>
  <c r="CF64" i="2"/>
  <c r="CE64" i="2"/>
  <c r="CD64" i="2"/>
  <c r="CC64" i="2"/>
  <c r="CB64" i="2"/>
  <c r="CA64" i="2"/>
  <c r="BZ64" i="2"/>
  <c r="BY64" i="2"/>
  <c r="BX64" i="2"/>
  <c r="BW64" i="2"/>
  <c r="BV64" i="2"/>
  <c r="BU64" i="2"/>
  <c r="BT64" i="2"/>
  <c r="BS64" i="2"/>
  <c r="BR64" i="2"/>
  <c r="BQ64" i="2"/>
  <c r="BP64" i="2"/>
  <c r="BO64" i="2"/>
  <c r="BN64" i="2"/>
  <c r="BM64" i="2"/>
  <c r="BL64" i="2"/>
  <c r="BK64" i="2"/>
  <c r="BJ64" i="2"/>
  <c r="BI64" i="2"/>
  <c r="BH64" i="2"/>
  <c r="BG64" i="2"/>
  <c r="BF64" i="2"/>
  <c r="BE64" i="2"/>
  <c r="BD64" i="2"/>
  <c r="BC64" i="2"/>
  <c r="BB64" i="2"/>
  <c r="BA64" i="2"/>
  <c r="AZ64" i="2"/>
  <c r="AY64" i="2"/>
  <c r="AX64" i="2"/>
  <c r="AW64" i="2"/>
  <c r="AV64" i="2"/>
  <c r="AU64" i="2"/>
  <c r="AT64" i="2"/>
  <c r="AS64" i="2"/>
  <c r="AR64" i="2"/>
  <c r="AQ64" i="2"/>
  <c r="AP64" i="2"/>
  <c r="AO64" i="2"/>
  <c r="AN64" i="2"/>
  <c r="AM64" i="2"/>
  <c r="AL64" i="2"/>
  <c r="AK64" i="2"/>
  <c r="AJ64" i="2"/>
  <c r="AI64" i="2"/>
  <c r="AH64" i="2"/>
  <c r="AG64" i="2"/>
  <c r="AF64" i="2"/>
  <c r="AE64" i="2"/>
  <c r="AD64" i="2"/>
  <c r="AC64" i="2"/>
  <c r="AB64" i="2"/>
  <c r="Z64" i="2"/>
  <c r="Y64" i="2"/>
  <c r="X64" i="2"/>
  <c r="U64" i="2"/>
  <c r="T64" i="2"/>
  <c r="S64" i="2"/>
  <c r="R64" i="2"/>
  <c r="Q64" i="2"/>
  <c r="P64" i="2"/>
  <c r="O64" i="2"/>
  <c r="N64" i="2"/>
  <c r="M64" i="2"/>
  <c r="L64" i="2"/>
  <c r="K64" i="2"/>
  <c r="J64" i="2"/>
  <c r="I64" i="2"/>
  <c r="E64" i="2"/>
  <c r="D64" i="2"/>
  <c r="C64" i="2"/>
  <c r="CU63" i="2"/>
  <c r="CT63" i="2"/>
  <c r="CS63" i="2"/>
  <c r="CR63" i="2"/>
  <c r="CQ63" i="2"/>
  <c r="CP63" i="2"/>
  <c r="CO63" i="2"/>
  <c r="CN63" i="2"/>
  <c r="CM63" i="2"/>
  <c r="CL63" i="2"/>
  <c r="CK63" i="2"/>
  <c r="CJ63" i="2"/>
  <c r="CI63" i="2"/>
  <c r="CH63" i="2"/>
  <c r="CG63" i="2"/>
  <c r="CF63" i="2"/>
  <c r="CE63" i="2"/>
  <c r="CD63" i="2"/>
  <c r="CC63" i="2"/>
  <c r="CB63" i="2"/>
  <c r="CA63" i="2"/>
  <c r="BZ63" i="2"/>
  <c r="BY63" i="2"/>
  <c r="BX63" i="2"/>
  <c r="BW63" i="2"/>
  <c r="BV63" i="2"/>
  <c r="BU63" i="2"/>
  <c r="BT63" i="2"/>
  <c r="BS63" i="2"/>
  <c r="BR63" i="2"/>
  <c r="BQ63" i="2"/>
  <c r="BP63" i="2"/>
  <c r="BO63" i="2"/>
  <c r="BN63" i="2"/>
  <c r="BM63" i="2"/>
  <c r="BL63" i="2"/>
  <c r="BK63" i="2"/>
  <c r="BJ63" i="2"/>
  <c r="BI63" i="2"/>
  <c r="BH63" i="2"/>
  <c r="BG63" i="2"/>
  <c r="BF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Z63" i="2"/>
  <c r="Y63" i="2"/>
  <c r="X63" i="2"/>
  <c r="U63" i="2"/>
  <c r="T63" i="2"/>
  <c r="S63" i="2"/>
  <c r="R63" i="2"/>
  <c r="Q63" i="2"/>
  <c r="P63" i="2"/>
  <c r="O63" i="2"/>
  <c r="N63" i="2"/>
  <c r="M63" i="2"/>
  <c r="L63" i="2"/>
  <c r="K63" i="2"/>
  <c r="J63" i="2"/>
  <c r="I63" i="2"/>
  <c r="E63" i="2"/>
  <c r="D63" i="2"/>
  <c r="B63"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J62" i="2"/>
  <c r="BI62" i="2"/>
  <c r="BH62" i="2"/>
  <c r="BG62" i="2"/>
  <c r="BF62" i="2"/>
  <c r="BE62" i="2"/>
  <c r="BD62" i="2"/>
  <c r="BC62" i="2"/>
  <c r="BB62" i="2"/>
  <c r="BA62" i="2"/>
  <c r="AZ62" i="2"/>
  <c r="AY62" i="2"/>
  <c r="AX62" i="2"/>
  <c r="AW62" i="2"/>
  <c r="AV62" i="2"/>
  <c r="AU62" i="2"/>
  <c r="AT62" i="2"/>
  <c r="AS62" i="2"/>
  <c r="AR62" i="2"/>
  <c r="AQ62" i="2"/>
  <c r="AP62" i="2"/>
  <c r="AO62" i="2"/>
  <c r="AN62" i="2"/>
  <c r="AM62" i="2"/>
  <c r="AL62" i="2"/>
  <c r="AK62" i="2"/>
  <c r="AJ62" i="2"/>
  <c r="AI62" i="2"/>
  <c r="AH62" i="2"/>
  <c r="AG62" i="2"/>
  <c r="AF62" i="2"/>
  <c r="AE62" i="2"/>
  <c r="AD62" i="2"/>
  <c r="AC62" i="2"/>
  <c r="AB62" i="2"/>
  <c r="Z62" i="2"/>
  <c r="Y62" i="2"/>
  <c r="X62" i="2"/>
  <c r="U62" i="2"/>
  <c r="T62" i="2"/>
  <c r="S62" i="2"/>
  <c r="R62" i="2"/>
  <c r="Q62" i="2"/>
  <c r="P62" i="2"/>
  <c r="O62" i="2"/>
  <c r="N62" i="2"/>
  <c r="M62" i="2"/>
  <c r="L62" i="2"/>
  <c r="K62" i="2"/>
  <c r="J62" i="2"/>
  <c r="I62" i="2"/>
  <c r="E62" i="2"/>
  <c r="D62" i="2"/>
  <c r="C62"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BC61" i="2"/>
  <c r="BB61" i="2"/>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Z61" i="2"/>
  <c r="Y61" i="2"/>
  <c r="X61" i="2"/>
  <c r="U61" i="2"/>
  <c r="T61" i="2"/>
  <c r="S61" i="2"/>
  <c r="R61" i="2"/>
  <c r="Q61" i="2"/>
  <c r="P61" i="2"/>
  <c r="O61" i="2"/>
  <c r="N61" i="2"/>
  <c r="M61" i="2"/>
  <c r="L61" i="2"/>
  <c r="K61" i="2"/>
  <c r="J61" i="2"/>
  <c r="I61" i="2"/>
  <c r="E61" i="2"/>
  <c r="D61" i="2"/>
  <c r="B61"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Z60" i="2"/>
  <c r="Y60" i="2"/>
  <c r="X60" i="2"/>
  <c r="U60" i="2"/>
  <c r="T60" i="2"/>
  <c r="S60" i="2"/>
  <c r="R60" i="2"/>
  <c r="Q60" i="2"/>
  <c r="P60" i="2"/>
  <c r="O60" i="2"/>
  <c r="N60" i="2"/>
  <c r="M60" i="2"/>
  <c r="L60" i="2"/>
  <c r="K60" i="2"/>
  <c r="J60" i="2"/>
  <c r="I60" i="2"/>
  <c r="E60" i="2"/>
  <c r="D60" i="2"/>
  <c r="C60" i="2"/>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Z59" i="2"/>
  <c r="Y59" i="2"/>
  <c r="X59" i="2"/>
  <c r="U59" i="2"/>
  <c r="T59" i="2"/>
  <c r="S59" i="2"/>
  <c r="R59" i="2"/>
  <c r="Q59" i="2"/>
  <c r="P59" i="2"/>
  <c r="O59" i="2"/>
  <c r="N59" i="2"/>
  <c r="M59" i="2"/>
  <c r="L59" i="2"/>
  <c r="K59" i="2"/>
  <c r="J59" i="2"/>
  <c r="I59" i="2"/>
  <c r="E59" i="2"/>
  <c r="D59" i="2"/>
  <c r="B59" i="2"/>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BE58" i="2"/>
  <c r="BD58" i="2"/>
  <c r="BC58" i="2"/>
  <c r="BB58" i="2"/>
  <c r="BA58" i="2"/>
  <c r="AZ58" i="2"/>
  <c r="AY58" i="2"/>
  <c r="AX58" i="2"/>
  <c r="AW58" i="2"/>
  <c r="AV58" i="2"/>
  <c r="AU58" i="2"/>
  <c r="AT58" i="2"/>
  <c r="AS58" i="2"/>
  <c r="AR58" i="2"/>
  <c r="AQ58" i="2"/>
  <c r="AP58" i="2"/>
  <c r="AO58" i="2"/>
  <c r="AN58" i="2"/>
  <c r="AM58" i="2"/>
  <c r="AL58" i="2"/>
  <c r="AK58" i="2"/>
  <c r="AJ58" i="2"/>
  <c r="AI58" i="2"/>
  <c r="AH58" i="2"/>
  <c r="AG58" i="2"/>
  <c r="AF58" i="2"/>
  <c r="AE58" i="2"/>
  <c r="AD58" i="2"/>
  <c r="AC58" i="2"/>
  <c r="AB58" i="2"/>
  <c r="Z58" i="2"/>
  <c r="Y58" i="2"/>
  <c r="X58" i="2"/>
  <c r="U58" i="2"/>
  <c r="T58" i="2"/>
  <c r="S58" i="2"/>
  <c r="R58" i="2"/>
  <c r="Q58" i="2"/>
  <c r="P58" i="2"/>
  <c r="O58" i="2"/>
  <c r="N58" i="2"/>
  <c r="M58" i="2"/>
  <c r="L58" i="2"/>
  <c r="K58" i="2"/>
  <c r="J58" i="2"/>
  <c r="I58" i="2"/>
  <c r="E58" i="2"/>
  <c r="D58" i="2"/>
  <c r="C58"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BC57" i="2"/>
  <c r="BB57" i="2"/>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Z57" i="2"/>
  <c r="Y57" i="2"/>
  <c r="X57" i="2"/>
  <c r="U57" i="2"/>
  <c r="T57" i="2"/>
  <c r="S57" i="2"/>
  <c r="R57" i="2"/>
  <c r="Q57" i="2"/>
  <c r="P57" i="2"/>
  <c r="O57" i="2"/>
  <c r="N57" i="2"/>
  <c r="M57" i="2"/>
  <c r="L57" i="2"/>
  <c r="K57" i="2"/>
  <c r="J57" i="2"/>
  <c r="I57" i="2"/>
  <c r="E57" i="2"/>
  <c r="D57" i="2"/>
  <c r="B57"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BC56" i="2"/>
  <c r="BB56" i="2"/>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Z56" i="2"/>
  <c r="Y56" i="2"/>
  <c r="X56" i="2"/>
  <c r="U56" i="2"/>
  <c r="T56" i="2"/>
  <c r="S56" i="2"/>
  <c r="R56" i="2"/>
  <c r="Q56" i="2"/>
  <c r="P56" i="2"/>
  <c r="O56" i="2"/>
  <c r="N56" i="2"/>
  <c r="M56" i="2"/>
  <c r="L56" i="2"/>
  <c r="K56" i="2"/>
  <c r="J56" i="2"/>
  <c r="I56" i="2"/>
  <c r="E56" i="2"/>
  <c r="D56" i="2"/>
  <c r="C56" i="2"/>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Z55" i="2"/>
  <c r="Y55" i="2"/>
  <c r="X55" i="2"/>
  <c r="U55" i="2"/>
  <c r="T55" i="2"/>
  <c r="S55" i="2"/>
  <c r="R55" i="2"/>
  <c r="Q55" i="2"/>
  <c r="P55" i="2"/>
  <c r="O55" i="2"/>
  <c r="N55" i="2"/>
  <c r="M55" i="2"/>
  <c r="L55" i="2"/>
  <c r="K55" i="2"/>
  <c r="J55" i="2"/>
  <c r="I55" i="2"/>
  <c r="E55" i="2"/>
  <c r="D55" i="2"/>
  <c r="B55"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Z54" i="2"/>
  <c r="Y54" i="2"/>
  <c r="X54" i="2"/>
  <c r="U54" i="2"/>
  <c r="T54" i="2"/>
  <c r="S54" i="2"/>
  <c r="R54" i="2"/>
  <c r="Q54" i="2"/>
  <c r="P54" i="2"/>
  <c r="O54" i="2"/>
  <c r="N54" i="2"/>
  <c r="M54" i="2"/>
  <c r="L54" i="2"/>
  <c r="K54" i="2"/>
  <c r="J54" i="2"/>
  <c r="I54" i="2"/>
  <c r="E54" i="2"/>
  <c r="D54" i="2"/>
  <c r="C54"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BC53" i="2"/>
  <c r="BB53" i="2"/>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Z53" i="2"/>
  <c r="Y53" i="2"/>
  <c r="X53" i="2"/>
  <c r="U53" i="2"/>
  <c r="T53" i="2"/>
  <c r="S53" i="2"/>
  <c r="R53" i="2"/>
  <c r="Q53" i="2"/>
  <c r="P53" i="2"/>
  <c r="O53" i="2"/>
  <c r="N53" i="2"/>
  <c r="M53" i="2"/>
  <c r="L53" i="2"/>
  <c r="K53" i="2"/>
  <c r="J53" i="2"/>
  <c r="I53" i="2"/>
  <c r="E53" i="2"/>
  <c r="D53" i="2"/>
  <c r="B53" i="2"/>
  <c r="CU52" i="2"/>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BE52" i="2"/>
  <c r="BD52" i="2"/>
  <c r="BC52" i="2"/>
  <c r="BB52" i="2"/>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Z52" i="2"/>
  <c r="Y52" i="2"/>
  <c r="X52" i="2"/>
  <c r="U52" i="2"/>
  <c r="T52" i="2"/>
  <c r="S52" i="2"/>
  <c r="R52" i="2"/>
  <c r="Q52" i="2"/>
  <c r="P52" i="2"/>
  <c r="O52" i="2"/>
  <c r="N52" i="2"/>
  <c r="M52" i="2"/>
  <c r="L52" i="2"/>
  <c r="K52" i="2"/>
  <c r="J52" i="2"/>
  <c r="I52" i="2"/>
  <c r="E52" i="2"/>
  <c r="D52" i="2"/>
  <c r="C52"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Z51" i="2"/>
  <c r="Y51" i="2"/>
  <c r="X51" i="2"/>
  <c r="U51" i="2"/>
  <c r="T51" i="2"/>
  <c r="S51" i="2"/>
  <c r="R51" i="2"/>
  <c r="Q51" i="2"/>
  <c r="P51" i="2"/>
  <c r="O51" i="2"/>
  <c r="N51" i="2"/>
  <c r="M51" i="2"/>
  <c r="L51" i="2"/>
  <c r="K51" i="2"/>
  <c r="J51" i="2"/>
  <c r="I51" i="2"/>
  <c r="E51" i="2"/>
  <c r="D51" i="2"/>
  <c r="B51"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BB50" i="2"/>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Z50" i="2"/>
  <c r="Y50" i="2"/>
  <c r="X50" i="2"/>
  <c r="U50" i="2"/>
  <c r="T50" i="2"/>
  <c r="S50" i="2"/>
  <c r="R50" i="2"/>
  <c r="Q50" i="2"/>
  <c r="P50" i="2"/>
  <c r="O50" i="2"/>
  <c r="N50" i="2"/>
  <c r="M50" i="2"/>
  <c r="L50" i="2"/>
  <c r="K50" i="2"/>
  <c r="J50" i="2"/>
  <c r="I50" i="2"/>
  <c r="E50" i="2"/>
  <c r="D50" i="2"/>
  <c r="C50"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Z49" i="2"/>
  <c r="Y49" i="2"/>
  <c r="X49" i="2"/>
  <c r="U49" i="2"/>
  <c r="T49" i="2"/>
  <c r="S49" i="2"/>
  <c r="R49" i="2"/>
  <c r="Q49" i="2"/>
  <c r="P49" i="2"/>
  <c r="O49" i="2"/>
  <c r="N49" i="2"/>
  <c r="M49" i="2"/>
  <c r="L49" i="2"/>
  <c r="K49" i="2"/>
  <c r="J49" i="2"/>
  <c r="I49" i="2"/>
  <c r="E49" i="2"/>
  <c r="D49" i="2"/>
  <c r="B49"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Z48" i="2"/>
  <c r="Y48" i="2"/>
  <c r="X48" i="2"/>
  <c r="U48" i="2"/>
  <c r="T48" i="2"/>
  <c r="S48" i="2"/>
  <c r="R48" i="2"/>
  <c r="Q48" i="2"/>
  <c r="P48" i="2"/>
  <c r="O48" i="2"/>
  <c r="N48" i="2"/>
  <c r="M48" i="2"/>
  <c r="L48" i="2"/>
  <c r="K48" i="2"/>
  <c r="J48" i="2"/>
  <c r="I48" i="2"/>
  <c r="E48" i="2"/>
  <c r="D48"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Z47" i="2"/>
  <c r="Y47" i="2"/>
  <c r="X47" i="2"/>
  <c r="U47" i="2"/>
  <c r="T47" i="2"/>
  <c r="S47" i="2"/>
  <c r="R47" i="2"/>
  <c r="Q47" i="2"/>
  <c r="P47" i="2"/>
  <c r="O47" i="2"/>
  <c r="N47" i="2"/>
  <c r="M47" i="2"/>
  <c r="L47" i="2"/>
  <c r="K47" i="2"/>
  <c r="J47" i="2"/>
  <c r="I47" i="2"/>
  <c r="E47" i="2"/>
  <c r="D47" i="2"/>
  <c r="B47"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Z46" i="2"/>
  <c r="Y46" i="2"/>
  <c r="X46" i="2"/>
  <c r="U46" i="2"/>
  <c r="T46" i="2"/>
  <c r="S46" i="2"/>
  <c r="R46" i="2"/>
  <c r="Q46" i="2"/>
  <c r="P46" i="2"/>
  <c r="O46" i="2"/>
  <c r="N46" i="2"/>
  <c r="M46" i="2"/>
  <c r="L46" i="2"/>
  <c r="K46" i="2"/>
  <c r="J46" i="2"/>
  <c r="I46" i="2"/>
  <c r="E46" i="2"/>
  <c r="D46" i="2"/>
  <c r="C46"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Z45" i="2"/>
  <c r="Y45" i="2"/>
  <c r="X45" i="2"/>
  <c r="U45" i="2"/>
  <c r="T45" i="2"/>
  <c r="S45" i="2"/>
  <c r="R45" i="2"/>
  <c r="Q45" i="2"/>
  <c r="P45" i="2"/>
  <c r="O45" i="2"/>
  <c r="N45" i="2"/>
  <c r="M45" i="2"/>
  <c r="L45" i="2"/>
  <c r="K45" i="2"/>
  <c r="J45" i="2"/>
  <c r="I45" i="2"/>
  <c r="E45" i="2"/>
  <c r="D45" i="2"/>
  <c r="B45"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Z44" i="2"/>
  <c r="Y44" i="2"/>
  <c r="X44" i="2"/>
  <c r="U44" i="2"/>
  <c r="T44" i="2"/>
  <c r="S44" i="2"/>
  <c r="R44" i="2"/>
  <c r="Q44" i="2"/>
  <c r="P44" i="2"/>
  <c r="O44" i="2"/>
  <c r="N44" i="2"/>
  <c r="M44" i="2"/>
  <c r="L44" i="2"/>
  <c r="K44" i="2"/>
  <c r="J44" i="2"/>
  <c r="I44" i="2"/>
  <c r="E44" i="2"/>
  <c r="D44" i="2"/>
  <c r="A44"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Z43" i="2"/>
  <c r="Y43" i="2"/>
  <c r="X43" i="2"/>
  <c r="U43" i="2"/>
  <c r="T43" i="2"/>
  <c r="S43" i="2"/>
  <c r="R43" i="2"/>
  <c r="Q43" i="2"/>
  <c r="P43" i="2"/>
  <c r="O43" i="2"/>
  <c r="N43" i="2"/>
  <c r="M43" i="2"/>
  <c r="L43" i="2"/>
  <c r="K43" i="2"/>
  <c r="J43" i="2"/>
  <c r="I43" i="2"/>
  <c r="E43" i="2"/>
  <c r="D43" i="2"/>
  <c r="B43" i="2"/>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J42" i="2"/>
  <c r="BI42" i="2"/>
  <c r="BH42" i="2"/>
  <c r="BG42" i="2"/>
  <c r="BF42" i="2"/>
  <c r="BE42" i="2"/>
  <c r="BD42" i="2"/>
  <c r="BC42" i="2"/>
  <c r="BB42" i="2"/>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Z42" i="2"/>
  <c r="Y42" i="2"/>
  <c r="X42" i="2"/>
  <c r="U42" i="2"/>
  <c r="T42" i="2"/>
  <c r="S42" i="2"/>
  <c r="R42" i="2"/>
  <c r="Q42" i="2"/>
  <c r="P42" i="2"/>
  <c r="O42" i="2"/>
  <c r="N42" i="2"/>
  <c r="M42" i="2"/>
  <c r="L42" i="2"/>
  <c r="K42" i="2"/>
  <c r="J42" i="2"/>
  <c r="I42" i="2"/>
  <c r="E42" i="2"/>
  <c r="D42" i="2"/>
  <c r="C42"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Z41" i="2"/>
  <c r="Y41" i="2"/>
  <c r="X41" i="2"/>
  <c r="U41" i="2"/>
  <c r="T41" i="2"/>
  <c r="S41" i="2"/>
  <c r="R41" i="2"/>
  <c r="Q41" i="2"/>
  <c r="P41" i="2"/>
  <c r="O41" i="2"/>
  <c r="N41" i="2"/>
  <c r="M41" i="2"/>
  <c r="L41" i="2"/>
  <c r="K41" i="2"/>
  <c r="J41" i="2"/>
  <c r="I41" i="2"/>
  <c r="E41" i="2"/>
  <c r="D41" i="2"/>
  <c r="B41" i="2"/>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BC40" i="2"/>
  <c r="BB40" i="2"/>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Z40" i="2"/>
  <c r="Y40" i="2"/>
  <c r="X40" i="2"/>
  <c r="U40" i="2"/>
  <c r="T40" i="2"/>
  <c r="S40" i="2"/>
  <c r="R40" i="2"/>
  <c r="Q40" i="2"/>
  <c r="P40" i="2"/>
  <c r="O40" i="2"/>
  <c r="N40" i="2"/>
  <c r="M40" i="2"/>
  <c r="L40" i="2"/>
  <c r="K40" i="2"/>
  <c r="J40" i="2"/>
  <c r="I40" i="2"/>
  <c r="E40" i="2"/>
  <c r="D40" i="2"/>
  <c r="A40"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Z39" i="2"/>
  <c r="Y39" i="2"/>
  <c r="X39" i="2"/>
  <c r="U39" i="2"/>
  <c r="T39" i="2"/>
  <c r="S39" i="2"/>
  <c r="R39" i="2"/>
  <c r="Q39" i="2"/>
  <c r="P39" i="2"/>
  <c r="O39" i="2"/>
  <c r="N39" i="2"/>
  <c r="M39" i="2"/>
  <c r="L39" i="2"/>
  <c r="K39" i="2"/>
  <c r="J39" i="2"/>
  <c r="I39" i="2"/>
  <c r="E39" i="2"/>
  <c r="D39" i="2"/>
  <c r="B39"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BC38" i="2"/>
  <c r="BB38" i="2"/>
  <c r="BA38" i="2"/>
  <c r="AZ38" i="2"/>
  <c r="AY38" i="2"/>
  <c r="AX38" i="2"/>
  <c r="AW38" i="2"/>
  <c r="AV38" i="2"/>
  <c r="AU38" i="2"/>
  <c r="AT38" i="2"/>
  <c r="AS38" i="2"/>
  <c r="AR38" i="2"/>
  <c r="AQ38" i="2"/>
  <c r="AP38" i="2"/>
  <c r="AO38" i="2"/>
  <c r="AN38" i="2"/>
  <c r="AM38" i="2"/>
  <c r="AL38" i="2"/>
  <c r="AK38" i="2"/>
  <c r="AJ38" i="2"/>
  <c r="AI38" i="2"/>
  <c r="AH38" i="2"/>
  <c r="AG38" i="2"/>
  <c r="AF38" i="2"/>
  <c r="AE38" i="2"/>
  <c r="AD38" i="2"/>
  <c r="AC38" i="2"/>
  <c r="AB38" i="2"/>
  <c r="Z38" i="2"/>
  <c r="Y38" i="2"/>
  <c r="X38" i="2"/>
  <c r="U38" i="2"/>
  <c r="T38" i="2"/>
  <c r="S38" i="2"/>
  <c r="R38" i="2"/>
  <c r="Q38" i="2"/>
  <c r="P38" i="2"/>
  <c r="O38" i="2"/>
  <c r="N38" i="2"/>
  <c r="M38" i="2"/>
  <c r="L38" i="2"/>
  <c r="K38" i="2"/>
  <c r="J38" i="2"/>
  <c r="I38" i="2"/>
  <c r="E38" i="2"/>
  <c r="D38" i="2"/>
  <c r="C38"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Z37" i="2"/>
  <c r="Y37" i="2"/>
  <c r="X37" i="2"/>
  <c r="U37" i="2"/>
  <c r="T37" i="2"/>
  <c r="S37" i="2"/>
  <c r="R37" i="2"/>
  <c r="Q37" i="2"/>
  <c r="P37" i="2"/>
  <c r="O37" i="2"/>
  <c r="N37" i="2"/>
  <c r="M37" i="2"/>
  <c r="L37" i="2"/>
  <c r="K37" i="2"/>
  <c r="J37" i="2"/>
  <c r="I37" i="2"/>
  <c r="E37" i="2"/>
  <c r="D37" i="2"/>
  <c r="B37"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BC36" i="2"/>
  <c r="BB36" i="2"/>
  <c r="BA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Z36" i="2"/>
  <c r="Y36" i="2"/>
  <c r="X36" i="2"/>
  <c r="U36" i="2"/>
  <c r="T36" i="2"/>
  <c r="S36" i="2"/>
  <c r="R36" i="2"/>
  <c r="Q36" i="2"/>
  <c r="P36" i="2"/>
  <c r="O36" i="2"/>
  <c r="N36" i="2"/>
  <c r="M36" i="2"/>
  <c r="L36" i="2"/>
  <c r="K36" i="2"/>
  <c r="J36" i="2"/>
  <c r="I36" i="2"/>
  <c r="E36" i="2"/>
  <c r="D36" i="2"/>
  <c r="A36"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Z35" i="2"/>
  <c r="Y35" i="2"/>
  <c r="X35" i="2"/>
  <c r="U35" i="2"/>
  <c r="T35" i="2"/>
  <c r="S35" i="2"/>
  <c r="R35" i="2"/>
  <c r="Q35" i="2"/>
  <c r="P35" i="2"/>
  <c r="O35" i="2"/>
  <c r="N35" i="2"/>
  <c r="M35" i="2"/>
  <c r="L35" i="2"/>
  <c r="K35" i="2"/>
  <c r="J35" i="2"/>
  <c r="I35" i="2"/>
  <c r="E35" i="2"/>
  <c r="D35" i="2"/>
  <c r="A35"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BC34" i="2"/>
  <c r="BB34" i="2"/>
  <c r="BA34" i="2"/>
  <c r="AZ34" i="2"/>
  <c r="AY34" i="2"/>
  <c r="AX34" i="2"/>
  <c r="AW34" i="2"/>
  <c r="AV34" i="2"/>
  <c r="AU34" i="2"/>
  <c r="AT34" i="2"/>
  <c r="AS34" i="2"/>
  <c r="AR34" i="2"/>
  <c r="AQ34" i="2"/>
  <c r="AP34" i="2"/>
  <c r="AO34" i="2"/>
  <c r="AN34" i="2"/>
  <c r="AM34" i="2"/>
  <c r="AL34" i="2"/>
  <c r="AK34" i="2"/>
  <c r="AJ34" i="2"/>
  <c r="AI34" i="2"/>
  <c r="AH34" i="2"/>
  <c r="AG34" i="2"/>
  <c r="AF34" i="2"/>
  <c r="AE34" i="2"/>
  <c r="AD34" i="2"/>
  <c r="AC34" i="2"/>
  <c r="AB34" i="2"/>
  <c r="Z34" i="2"/>
  <c r="Y34" i="2"/>
  <c r="X34" i="2"/>
  <c r="U34" i="2"/>
  <c r="T34" i="2"/>
  <c r="S34" i="2"/>
  <c r="R34" i="2"/>
  <c r="Q34" i="2"/>
  <c r="P34" i="2"/>
  <c r="O34" i="2"/>
  <c r="N34" i="2"/>
  <c r="M34" i="2"/>
  <c r="L34" i="2"/>
  <c r="K34" i="2"/>
  <c r="J34" i="2"/>
  <c r="I34" i="2"/>
  <c r="E34" i="2"/>
  <c r="D34" i="2"/>
  <c r="C34"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Z33" i="2"/>
  <c r="Y33" i="2"/>
  <c r="X33" i="2"/>
  <c r="U33" i="2"/>
  <c r="T33" i="2"/>
  <c r="S33" i="2"/>
  <c r="R33" i="2"/>
  <c r="Q33" i="2"/>
  <c r="P33" i="2"/>
  <c r="O33" i="2"/>
  <c r="N33" i="2"/>
  <c r="M33" i="2"/>
  <c r="L33" i="2"/>
  <c r="K33" i="2"/>
  <c r="J33" i="2"/>
  <c r="I33" i="2"/>
  <c r="E33" i="2"/>
  <c r="D33" i="2"/>
  <c r="B33"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Z32" i="2"/>
  <c r="Y32" i="2"/>
  <c r="X32" i="2"/>
  <c r="U32" i="2"/>
  <c r="T32" i="2"/>
  <c r="S32" i="2"/>
  <c r="R32" i="2"/>
  <c r="Q32" i="2"/>
  <c r="P32" i="2"/>
  <c r="O32" i="2"/>
  <c r="N32" i="2"/>
  <c r="M32" i="2"/>
  <c r="L32" i="2"/>
  <c r="K32" i="2"/>
  <c r="J32" i="2"/>
  <c r="I32" i="2"/>
  <c r="E32" i="2"/>
  <c r="D32" i="2"/>
  <c r="C32"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M31" i="2"/>
  <c r="BL31" i="2"/>
  <c r="BK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Z31" i="2"/>
  <c r="Y31" i="2"/>
  <c r="X31" i="2"/>
  <c r="U31" i="2"/>
  <c r="T31" i="2"/>
  <c r="S31" i="2"/>
  <c r="R31" i="2"/>
  <c r="Q31" i="2"/>
  <c r="P31" i="2"/>
  <c r="O31" i="2"/>
  <c r="N31" i="2"/>
  <c r="M31" i="2"/>
  <c r="L31" i="2"/>
  <c r="K31" i="2"/>
  <c r="J31" i="2"/>
  <c r="I31" i="2"/>
  <c r="E31" i="2"/>
  <c r="D31" i="2"/>
  <c r="C31" i="2"/>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J30" i="2"/>
  <c r="BI30" i="2"/>
  <c r="BH30" i="2"/>
  <c r="BD30" i="2"/>
  <c r="BC30" i="2"/>
  <c r="BB30" i="2"/>
  <c r="AX30" i="2"/>
  <c r="AW30" i="2"/>
  <c r="AV30" i="2"/>
  <c r="AR30" i="2"/>
  <c r="AQ30" i="2"/>
  <c r="AP30" i="2"/>
  <c r="AL30" i="2"/>
  <c r="AK30" i="2"/>
  <c r="AJ30" i="2"/>
  <c r="AI30" i="2"/>
  <c r="AH30" i="2"/>
  <c r="AG30" i="2"/>
  <c r="AF30" i="2"/>
  <c r="AE30" i="2"/>
  <c r="AD30" i="2"/>
  <c r="AC30" i="2"/>
  <c r="AB30" i="2"/>
  <c r="Z30" i="2"/>
  <c r="Y30" i="2"/>
  <c r="X30"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U30" i="2"/>
  <c r="T30" i="2"/>
  <c r="S30" i="2"/>
  <c r="R30" i="2"/>
  <c r="Q30" i="2"/>
  <c r="P30" i="2"/>
  <c r="O30" i="2"/>
  <c r="N30" i="2"/>
  <c r="M30" i="2"/>
  <c r="L30" i="2"/>
  <c r="K30" i="2"/>
  <c r="J30" i="2"/>
  <c r="I30" i="2"/>
  <c r="H30" i="2"/>
  <c r="H31" i="2"/>
  <c r="H32" i="2"/>
  <c r="H33" i="2"/>
  <c r="H34" i="2"/>
  <c r="H35"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E30" i="2"/>
  <c r="D30" i="2"/>
  <c r="C30" i="2"/>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J29" i="2"/>
  <c r="BI29" i="2"/>
  <c r="BH29" i="2"/>
  <c r="BD29" i="2"/>
  <c r="BC29" i="2"/>
  <c r="BB29" i="2"/>
  <c r="AX29" i="2"/>
  <c r="AW29" i="2"/>
  <c r="AV29" i="2"/>
  <c r="AP38" i="1"/>
  <c r="AQ38" i="1"/>
  <c r="AV38" i="1"/>
  <c r="AW38" i="1"/>
  <c r="AT29" i="2"/>
  <c r="AR29" i="2"/>
  <c r="AQ29" i="2"/>
  <c r="AP29" i="2"/>
  <c r="AK29" i="2"/>
  <c r="AJ29" i="2"/>
  <c r="AI29" i="2"/>
  <c r="AH29" i="2"/>
  <c r="AG29" i="2"/>
  <c r="AF29" i="2"/>
  <c r="AE29" i="2"/>
  <c r="AD29" i="2"/>
  <c r="AC29" i="2"/>
  <c r="AB29" i="2"/>
  <c r="Z29" i="2"/>
  <c r="Y29" i="2"/>
  <c r="X29" i="2"/>
  <c r="W29" i="2"/>
  <c r="V29" i="2"/>
  <c r="U29" i="2"/>
  <c r="T29" i="2"/>
  <c r="S29" i="2"/>
  <c r="R29" i="2"/>
  <c r="Q29" i="2"/>
  <c r="P29" i="2"/>
  <c r="O29" i="2"/>
  <c r="N29" i="2"/>
  <c r="M29" i="2"/>
  <c r="L29" i="2"/>
  <c r="K29" i="2"/>
  <c r="J29" i="2"/>
  <c r="I29" i="2"/>
  <c r="E29" i="2"/>
  <c r="D29" i="2"/>
  <c r="B29" i="2"/>
  <c r="CU28" i="2"/>
  <c r="CT28" i="2"/>
  <c r="CS28" i="2"/>
  <c r="CR28" i="2"/>
  <c r="CQ28" i="2"/>
  <c r="CP28" i="2"/>
  <c r="CO28" i="2"/>
  <c r="CN28" i="2"/>
  <c r="CM28" i="2"/>
  <c r="CL28" i="2"/>
  <c r="CK28" i="2"/>
  <c r="CJ28" i="2"/>
  <c r="CI28" i="2"/>
  <c r="CH28" i="2"/>
  <c r="CG28" i="2"/>
  <c r="CF28" i="2"/>
  <c r="CE28" i="2"/>
  <c r="CD28" i="2"/>
  <c r="CC28" i="2"/>
  <c r="CB28" i="2"/>
  <c r="CA28" i="2"/>
  <c r="BZ28" i="2"/>
  <c r="BY28" i="2"/>
  <c r="BX28" i="2"/>
  <c r="BW28" i="2"/>
  <c r="BV28" i="2"/>
  <c r="BU28" i="2"/>
  <c r="BT28" i="2"/>
  <c r="BS28" i="2"/>
  <c r="BR28" i="2"/>
  <c r="BQ28" i="2"/>
  <c r="BP28" i="2"/>
  <c r="BO28" i="2"/>
  <c r="BN28" i="2"/>
  <c r="BJ28" i="2"/>
  <c r="BI28" i="2"/>
  <c r="BH28" i="2"/>
  <c r="BD28" i="2"/>
  <c r="BC28" i="2"/>
  <c r="BB28" i="2"/>
  <c r="AX28" i="2"/>
  <c r="AW28" i="2"/>
  <c r="AV28" i="2"/>
  <c r="AR28" i="2"/>
  <c r="AQ28" i="2"/>
  <c r="AP28" i="2"/>
  <c r="AL28" i="2"/>
  <c r="AK28" i="2"/>
  <c r="AJ28" i="2"/>
  <c r="AI28" i="2"/>
  <c r="AH28" i="2"/>
  <c r="AG28" i="2"/>
  <c r="AF28" i="2"/>
  <c r="AE28" i="2"/>
  <c r="AD28" i="2"/>
  <c r="AC28" i="2"/>
  <c r="AB28" i="2"/>
  <c r="Z28" i="2"/>
  <c r="Y28" i="2"/>
  <c r="X28" i="2"/>
  <c r="W28" i="2"/>
  <c r="V28" i="2"/>
  <c r="U28" i="2"/>
  <c r="T28" i="2"/>
  <c r="S28" i="2"/>
  <c r="R28" i="2"/>
  <c r="Q28" i="2"/>
  <c r="P28" i="2"/>
  <c r="O28" i="2"/>
  <c r="N28" i="2"/>
  <c r="M28" i="2"/>
  <c r="L28" i="2"/>
  <c r="K28" i="2"/>
  <c r="J28" i="2"/>
  <c r="I28" i="2"/>
  <c r="H28" i="2"/>
  <c r="H29" i="2"/>
  <c r="AA29" i="2"/>
  <c r="G28" i="2"/>
  <c r="G29" i="2"/>
  <c r="F28" i="2"/>
  <c r="F29" i="2"/>
  <c r="E28" i="2"/>
  <c r="D28" i="2"/>
  <c r="A28"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J27" i="2"/>
  <c r="BI27" i="2"/>
  <c r="BH27" i="2"/>
  <c r="BD27" i="2"/>
  <c r="BC27" i="2"/>
  <c r="BB27" i="2"/>
  <c r="AX27" i="2"/>
  <c r="AW27" i="2"/>
  <c r="AV27" i="2"/>
  <c r="AQ36" i="1"/>
  <c r="AV36" i="1"/>
  <c r="AW36" i="1"/>
  <c r="AT27" i="2"/>
  <c r="AR27" i="2"/>
  <c r="AQ27" i="2"/>
  <c r="AP27" i="2"/>
  <c r="AK27" i="2"/>
  <c r="AJ27" i="2"/>
  <c r="AI27" i="2"/>
  <c r="AH27" i="2"/>
  <c r="AG27" i="2"/>
  <c r="AF27" i="2"/>
  <c r="AE27" i="2"/>
  <c r="AD27" i="2"/>
  <c r="AC27" i="2"/>
  <c r="AB27" i="2"/>
  <c r="Z27" i="2"/>
  <c r="Y27" i="2"/>
  <c r="X27" i="2"/>
  <c r="W27" i="2"/>
  <c r="V27" i="2"/>
  <c r="U27" i="2"/>
  <c r="T27" i="2"/>
  <c r="S27" i="2"/>
  <c r="R27" i="2"/>
  <c r="Q27" i="2"/>
  <c r="P27" i="2"/>
  <c r="O27" i="2"/>
  <c r="N27" i="2"/>
  <c r="M27" i="2"/>
  <c r="L27" i="2"/>
  <c r="K27" i="2"/>
  <c r="J27" i="2"/>
  <c r="I27" i="2"/>
  <c r="H27" i="2"/>
  <c r="G27" i="2"/>
  <c r="F27" i="2"/>
  <c r="E27" i="2"/>
  <c r="D27" i="2"/>
  <c r="B27" i="2"/>
  <c r="CU26" i="2"/>
  <c r="CT26" i="2"/>
  <c r="CS26" i="2"/>
  <c r="CR26" i="2"/>
  <c r="CQ26" i="2"/>
  <c r="CP26" i="2"/>
  <c r="CO26" i="2"/>
  <c r="CN26" i="2"/>
  <c r="CM26"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J26" i="2"/>
  <c r="BI26" i="2"/>
  <c r="BH26" i="2"/>
  <c r="BD26" i="2"/>
  <c r="BC26" i="2"/>
  <c r="BB26" i="2"/>
  <c r="AX26" i="2"/>
  <c r="AW26" i="2"/>
  <c r="AV26" i="2"/>
  <c r="AR26" i="2"/>
  <c r="AQ26" i="2"/>
  <c r="AP26" i="2"/>
  <c r="AL26" i="2"/>
  <c r="AK26" i="2"/>
  <c r="AJ26" i="2"/>
  <c r="AI26" i="2"/>
  <c r="AH26" i="2"/>
  <c r="AG26" i="2"/>
  <c r="AF26" i="2"/>
  <c r="AE26" i="2"/>
  <c r="AD26" i="2"/>
  <c r="AC26" i="2"/>
  <c r="AB26" i="2"/>
  <c r="Z26" i="2"/>
  <c r="Y26" i="2"/>
  <c r="X26" i="2"/>
  <c r="W26" i="2"/>
  <c r="V26" i="2"/>
  <c r="U26" i="2"/>
  <c r="T26" i="2"/>
  <c r="S26" i="2"/>
  <c r="R26" i="2"/>
  <c r="Q26" i="2"/>
  <c r="P26" i="2"/>
  <c r="O26" i="2"/>
  <c r="N26" i="2"/>
  <c r="M26" i="2"/>
  <c r="L26" i="2"/>
  <c r="K26" i="2"/>
  <c r="J26" i="2"/>
  <c r="I26" i="2"/>
  <c r="H26" i="2"/>
  <c r="G26" i="2"/>
  <c r="F26" i="2"/>
  <c r="E26" i="2"/>
  <c r="D26" i="2"/>
  <c r="B26"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BC25" i="2"/>
  <c r="BB25" i="2"/>
  <c r="BA25" i="2"/>
  <c r="AZ25" i="2"/>
  <c r="AY25" i="2"/>
  <c r="AX25" i="2"/>
  <c r="AW25" i="2"/>
  <c r="AV25" i="2"/>
  <c r="AU25" i="2"/>
  <c r="AT25" i="2"/>
  <c r="AS25" i="2"/>
  <c r="AR25" i="2"/>
  <c r="AQ25" i="2"/>
  <c r="AP25" i="2"/>
  <c r="AO25" i="2"/>
  <c r="AN25" i="2"/>
  <c r="AM25" i="2"/>
  <c r="AL25" i="2"/>
  <c r="AK25" i="2"/>
  <c r="AJ25" i="2"/>
  <c r="AI25" i="2"/>
  <c r="AH25" i="2"/>
  <c r="AG25" i="2"/>
  <c r="AF25" i="2"/>
  <c r="AE25" i="2"/>
  <c r="AD25" i="2"/>
  <c r="AC25" i="2"/>
  <c r="AB25" i="2"/>
  <c r="Z25" i="2"/>
  <c r="Y25" i="2"/>
  <c r="X25" i="2"/>
  <c r="U25" i="2"/>
  <c r="T25" i="2"/>
  <c r="S25" i="2"/>
  <c r="R25" i="2"/>
  <c r="Q25" i="2"/>
  <c r="P25" i="2"/>
  <c r="O25" i="2"/>
  <c r="N25" i="2"/>
  <c r="M25" i="2"/>
  <c r="L25" i="2"/>
  <c r="K25" i="2"/>
  <c r="J25" i="2"/>
  <c r="I25" i="2"/>
  <c r="E25" i="2"/>
  <c r="D25" i="2"/>
  <c r="A25"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B24" i="2"/>
  <c r="BA24" i="2"/>
  <c r="AZ24" i="2"/>
  <c r="AY24" i="2"/>
  <c r="AX24" i="2"/>
  <c r="AW24" i="2"/>
  <c r="AV24" i="2"/>
  <c r="AU24" i="2"/>
  <c r="AT24" i="2"/>
  <c r="AS24" i="2"/>
  <c r="AR24" i="2"/>
  <c r="AQ24" i="2"/>
  <c r="AP24" i="2"/>
  <c r="AO24" i="2"/>
  <c r="AN24" i="2"/>
  <c r="AM24" i="2"/>
  <c r="AL24" i="2"/>
  <c r="AK24" i="2"/>
  <c r="AJ24" i="2"/>
  <c r="AI24" i="2"/>
  <c r="AH24" i="2"/>
  <c r="AG24" i="2"/>
  <c r="AF24" i="2"/>
  <c r="AE24" i="2"/>
  <c r="AD24" i="2"/>
  <c r="AC24" i="2"/>
  <c r="AB24" i="2"/>
  <c r="Z24" i="2"/>
  <c r="Y24" i="2"/>
  <c r="X24" i="2"/>
  <c r="U24" i="2"/>
  <c r="T24" i="2"/>
  <c r="S24" i="2"/>
  <c r="R24" i="2"/>
  <c r="Q24" i="2"/>
  <c r="P24" i="2"/>
  <c r="O24" i="2"/>
  <c r="N24" i="2"/>
  <c r="M24" i="2"/>
  <c r="L24" i="2"/>
  <c r="K24" i="2"/>
  <c r="J24" i="2"/>
  <c r="I24" i="2"/>
  <c r="E24" i="2"/>
  <c r="D24" i="2"/>
  <c r="C24"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Z23" i="2"/>
  <c r="Y23" i="2"/>
  <c r="X23" i="2"/>
  <c r="U23" i="2"/>
  <c r="T23" i="2"/>
  <c r="S23" i="2"/>
  <c r="R23" i="2"/>
  <c r="Q23" i="2"/>
  <c r="P23" i="2"/>
  <c r="O23" i="2"/>
  <c r="N23" i="2"/>
  <c r="M23" i="2"/>
  <c r="L23" i="2"/>
  <c r="K23" i="2"/>
  <c r="J23" i="2"/>
  <c r="I23" i="2"/>
  <c r="E23" i="2"/>
  <c r="D23" i="2"/>
  <c r="C23"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BC22" i="2"/>
  <c r="BB22" i="2"/>
  <c r="BA22" i="2"/>
  <c r="AZ22" i="2"/>
  <c r="AY22" i="2"/>
  <c r="AX22" i="2"/>
  <c r="AW22" i="2"/>
  <c r="AV22" i="2"/>
  <c r="AU22" i="2"/>
  <c r="AT22" i="2"/>
  <c r="AS22" i="2"/>
  <c r="AR22" i="2"/>
  <c r="AQ22" i="2"/>
  <c r="AP22" i="2"/>
  <c r="AO22" i="2"/>
  <c r="AN22" i="2"/>
  <c r="AM22" i="2"/>
  <c r="AL22" i="2"/>
  <c r="AK22" i="2"/>
  <c r="AJ22" i="2"/>
  <c r="AI22" i="2"/>
  <c r="AH22" i="2"/>
  <c r="AG22" i="2"/>
  <c r="AF22" i="2"/>
  <c r="AE22" i="2"/>
  <c r="AD22" i="2"/>
  <c r="AC22" i="2"/>
  <c r="AB22" i="2"/>
  <c r="Z22" i="2"/>
  <c r="Y22" i="2"/>
  <c r="X22" i="2"/>
  <c r="U22" i="2"/>
  <c r="T22" i="2"/>
  <c r="S22" i="2"/>
  <c r="R22" i="2"/>
  <c r="Q22" i="2"/>
  <c r="P22" i="2"/>
  <c r="O22" i="2"/>
  <c r="N22" i="2"/>
  <c r="M22" i="2"/>
  <c r="L22" i="2"/>
  <c r="K22" i="2"/>
  <c r="J22" i="2"/>
  <c r="I22" i="2"/>
  <c r="E22" i="2"/>
  <c r="D22" i="2"/>
  <c r="C22"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J21" i="2"/>
  <c r="BI21" i="2"/>
  <c r="BH21" i="2"/>
  <c r="BD21" i="2"/>
  <c r="BC21" i="2"/>
  <c r="BB21" i="2"/>
  <c r="AX21" i="2"/>
  <c r="AW21" i="2"/>
  <c r="AV21" i="2"/>
  <c r="AP25" i="1"/>
  <c r="AQ25" i="1"/>
  <c r="AV25" i="1"/>
  <c r="AW25" i="1"/>
  <c r="AT21" i="2"/>
  <c r="AR21" i="2"/>
  <c r="AQ21" i="2"/>
  <c r="AP21" i="2"/>
  <c r="AK21" i="2"/>
  <c r="AJ21" i="2"/>
  <c r="AI21" i="2"/>
  <c r="AH21" i="2"/>
  <c r="AG21" i="2"/>
  <c r="AF21" i="2"/>
  <c r="AE21" i="2"/>
  <c r="AD21" i="2"/>
  <c r="AC21" i="2"/>
  <c r="AB21" i="2"/>
  <c r="Z21" i="2"/>
  <c r="Y21" i="2"/>
  <c r="X21" i="2"/>
  <c r="W21" i="2"/>
  <c r="W22" i="2"/>
  <c r="W23" i="2"/>
  <c r="W24" i="2"/>
  <c r="W25" i="2"/>
  <c r="V21" i="2"/>
  <c r="V22" i="2"/>
  <c r="V23" i="2"/>
  <c r="V24" i="2"/>
  <c r="V25" i="2"/>
  <c r="U21" i="2"/>
  <c r="T21" i="2"/>
  <c r="S21" i="2"/>
  <c r="R21" i="2"/>
  <c r="Q21" i="2"/>
  <c r="P21" i="2"/>
  <c r="O21" i="2"/>
  <c r="N21" i="2"/>
  <c r="M21" i="2"/>
  <c r="L21" i="2"/>
  <c r="K21" i="2"/>
  <c r="J21" i="2"/>
  <c r="I21" i="2"/>
  <c r="H21" i="2"/>
  <c r="H22" i="2"/>
  <c r="H23" i="2"/>
  <c r="H24" i="2"/>
  <c r="H25" i="2"/>
  <c r="AA26" i="2"/>
  <c r="G21" i="2"/>
  <c r="G22" i="2"/>
  <c r="G23" i="2"/>
  <c r="G24" i="2"/>
  <c r="G25" i="2"/>
  <c r="F21" i="2"/>
  <c r="F22" i="2"/>
  <c r="F23" i="2"/>
  <c r="F24" i="2"/>
  <c r="F25" i="2"/>
  <c r="E21" i="2"/>
  <c r="D21" i="2"/>
  <c r="C21"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BC20" i="2"/>
  <c r="BB20" i="2"/>
  <c r="BA20" i="2"/>
  <c r="AZ20" i="2"/>
  <c r="AY20" i="2"/>
  <c r="AX20" i="2"/>
  <c r="AW20" i="2"/>
  <c r="AV20" i="2"/>
  <c r="AU20" i="2"/>
  <c r="AT20" i="2"/>
  <c r="AS20" i="2"/>
  <c r="AR20" i="2"/>
  <c r="AQ20" i="2"/>
  <c r="AP20" i="2"/>
  <c r="AO20" i="2"/>
  <c r="AN20" i="2"/>
  <c r="AM20" i="2"/>
  <c r="AL20" i="2"/>
  <c r="AK20" i="2"/>
  <c r="AJ20" i="2"/>
  <c r="AI20" i="2"/>
  <c r="AH20" i="2"/>
  <c r="AG20" i="2"/>
  <c r="AF20" i="2"/>
  <c r="AE20" i="2"/>
  <c r="AD20" i="2"/>
  <c r="AC20" i="2"/>
  <c r="AB20" i="2"/>
  <c r="Z20" i="2"/>
  <c r="Y20" i="2"/>
  <c r="X20" i="2"/>
  <c r="U20" i="2"/>
  <c r="T20" i="2"/>
  <c r="S20" i="2"/>
  <c r="R20" i="2"/>
  <c r="Q20" i="2"/>
  <c r="P20" i="2"/>
  <c r="O20" i="2"/>
  <c r="N20" i="2"/>
  <c r="M20" i="2"/>
  <c r="L20" i="2"/>
  <c r="K20" i="2"/>
  <c r="J20" i="2"/>
  <c r="I20" i="2"/>
  <c r="E20" i="2"/>
  <c r="D20" i="2"/>
  <c r="C20"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Z19" i="2"/>
  <c r="Y19" i="2"/>
  <c r="X19" i="2"/>
  <c r="U19" i="2"/>
  <c r="T19" i="2"/>
  <c r="S19" i="2"/>
  <c r="R19" i="2"/>
  <c r="Q19" i="2"/>
  <c r="P19" i="2"/>
  <c r="O19" i="2"/>
  <c r="N19" i="2"/>
  <c r="M19" i="2"/>
  <c r="L19" i="2"/>
  <c r="K19" i="2"/>
  <c r="J19" i="2"/>
  <c r="I19" i="2"/>
  <c r="E19" i="2"/>
  <c r="D19" i="2"/>
  <c r="C19"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J18" i="2"/>
  <c r="BI18" i="2"/>
  <c r="BH18" i="2"/>
  <c r="BG18" i="2"/>
  <c r="BF18" i="2"/>
  <c r="BE18" i="2"/>
  <c r="BD18" i="2"/>
  <c r="BC18" i="2"/>
  <c r="BB18" i="2"/>
  <c r="BA18" i="2"/>
  <c r="AZ18" i="2"/>
  <c r="AY18" i="2"/>
  <c r="AX18" i="2"/>
  <c r="AW18" i="2"/>
  <c r="AV18" i="2"/>
  <c r="AU18" i="2"/>
  <c r="AT18" i="2"/>
  <c r="AS18" i="2"/>
  <c r="AR18" i="2"/>
  <c r="AQ18" i="2"/>
  <c r="AP18" i="2"/>
  <c r="AO18" i="2"/>
  <c r="AN18" i="2"/>
  <c r="AM18" i="2"/>
  <c r="AL18" i="2"/>
  <c r="AK18" i="2"/>
  <c r="AJ18" i="2"/>
  <c r="AI18" i="2"/>
  <c r="AH18" i="2"/>
  <c r="AG18" i="2"/>
  <c r="AF18" i="2"/>
  <c r="AE18" i="2"/>
  <c r="AD18" i="2"/>
  <c r="AC18" i="2"/>
  <c r="AB18" i="2"/>
  <c r="Z18" i="2"/>
  <c r="Y18" i="2"/>
  <c r="X18" i="2"/>
  <c r="U18" i="2"/>
  <c r="T18" i="2"/>
  <c r="S18" i="2"/>
  <c r="R18" i="2"/>
  <c r="Q18" i="2"/>
  <c r="P18" i="2"/>
  <c r="O18" i="2"/>
  <c r="N18" i="2"/>
  <c r="M18" i="2"/>
  <c r="L18" i="2"/>
  <c r="K18" i="2"/>
  <c r="J18" i="2"/>
  <c r="I18" i="2"/>
  <c r="E18" i="2"/>
  <c r="D18" i="2"/>
  <c r="B18"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BC17" i="2"/>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Z17" i="2"/>
  <c r="Y17" i="2"/>
  <c r="X17" i="2"/>
  <c r="U17" i="2"/>
  <c r="T17" i="2"/>
  <c r="S17" i="2"/>
  <c r="R17" i="2"/>
  <c r="Q17" i="2"/>
  <c r="P17" i="2"/>
  <c r="O17" i="2"/>
  <c r="N17" i="2"/>
  <c r="M17" i="2"/>
  <c r="L17" i="2"/>
  <c r="K17" i="2"/>
  <c r="J17" i="2"/>
  <c r="I17" i="2"/>
  <c r="E17" i="2"/>
  <c r="D17"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Z16" i="2"/>
  <c r="Y16" i="2"/>
  <c r="X16" i="2"/>
  <c r="U16" i="2"/>
  <c r="T16" i="2"/>
  <c r="S16" i="2"/>
  <c r="R16" i="2"/>
  <c r="Q16" i="2"/>
  <c r="P16" i="2"/>
  <c r="O16" i="2"/>
  <c r="N16" i="2"/>
  <c r="M16" i="2"/>
  <c r="L16" i="2"/>
  <c r="K16" i="2"/>
  <c r="J16" i="2"/>
  <c r="I16" i="2"/>
  <c r="E16" i="2"/>
  <c r="D16" i="2"/>
  <c r="C16" i="2"/>
  <c r="CU15" i="2"/>
  <c r="CT15" i="2"/>
  <c r="CS15" i="2"/>
  <c r="CR15" i="2"/>
  <c r="CQ15" i="2"/>
  <c r="CP15" i="2"/>
  <c r="CO15" i="2"/>
  <c r="CN15" i="2"/>
  <c r="CM15" i="2"/>
  <c r="CL15" i="2"/>
  <c r="CK15" i="2"/>
  <c r="CJ15" i="2"/>
  <c r="CI15" i="2"/>
  <c r="CH15" i="2"/>
  <c r="CG15" i="2"/>
  <c r="CF15" i="2"/>
  <c r="CE15" i="2"/>
  <c r="CD15" i="2"/>
  <c r="CC15" i="2"/>
  <c r="CB15" i="2"/>
  <c r="CA15" i="2"/>
  <c r="BZ15" i="2"/>
  <c r="BY15" i="2"/>
  <c r="BX15" i="2"/>
  <c r="BW15" i="2"/>
  <c r="BV15" i="2"/>
  <c r="BU15" i="2"/>
  <c r="BT15" i="2"/>
  <c r="BS15" i="2"/>
  <c r="BR15" i="2"/>
  <c r="BQ15" i="2"/>
  <c r="BP15" i="2"/>
  <c r="BO15" i="2"/>
  <c r="BN15" i="2"/>
  <c r="BJ15" i="2"/>
  <c r="BI15" i="2"/>
  <c r="BH15" i="2"/>
  <c r="BD15" i="2"/>
  <c r="BC15" i="2"/>
  <c r="BB15" i="2"/>
  <c r="AX15" i="2"/>
  <c r="AW15" i="2"/>
  <c r="AV15" i="2"/>
  <c r="AP22" i="1"/>
  <c r="AQ22" i="1"/>
  <c r="AV22" i="1"/>
  <c r="AW22" i="1"/>
  <c r="AT15" i="2"/>
  <c r="AR15" i="2"/>
  <c r="AQ15" i="2"/>
  <c r="AP15" i="2"/>
  <c r="AK15" i="2"/>
  <c r="AJ15" i="2"/>
  <c r="AI15" i="2"/>
  <c r="AH15" i="2"/>
  <c r="AG15" i="2"/>
  <c r="AF15" i="2"/>
  <c r="AE15" i="2"/>
  <c r="AD15" i="2"/>
  <c r="AC15" i="2"/>
  <c r="AB15" i="2"/>
  <c r="Z15" i="2"/>
  <c r="Y15" i="2"/>
  <c r="X15" i="2"/>
  <c r="W15" i="2"/>
  <c r="W16" i="2"/>
  <c r="W17" i="2"/>
  <c r="W18" i="2"/>
  <c r="W19" i="2"/>
  <c r="W20" i="2"/>
  <c r="V15" i="2"/>
  <c r="V16" i="2"/>
  <c r="V17" i="2"/>
  <c r="V18" i="2"/>
  <c r="V19" i="2"/>
  <c r="V20" i="2"/>
  <c r="U15" i="2"/>
  <c r="T15" i="2"/>
  <c r="S15" i="2"/>
  <c r="R15" i="2"/>
  <c r="Q15" i="2"/>
  <c r="P15" i="2"/>
  <c r="O15" i="2"/>
  <c r="N15" i="2"/>
  <c r="M15" i="2"/>
  <c r="L15" i="2"/>
  <c r="K15" i="2"/>
  <c r="J15" i="2"/>
  <c r="I15" i="2"/>
  <c r="H15" i="2"/>
  <c r="H16" i="2"/>
  <c r="H17" i="2"/>
  <c r="H18" i="2"/>
  <c r="H19" i="2"/>
  <c r="H20" i="2"/>
  <c r="G15" i="2"/>
  <c r="G16" i="2"/>
  <c r="G17" i="2"/>
  <c r="G18" i="2"/>
  <c r="G19" i="2"/>
  <c r="G20" i="2"/>
  <c r="F15" i="2"/>
  <c r="F16" i="2"/>
  <c r="F17" i="2"/>
  <c r="F18" i="2"/>
  <c r="F19" i="2"/>
  <c r="F20" i="2"/>
  <c r="E15" i="2"/>
  <c r="D15" i="2"/>
  <c r="B15"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BC14" i="2"/>
  <c r="BB14" i="2"/>
  <c r="BA14" i="2"/>
  <c r="AZ14" i="2"/>
  <c r="AY14" i="2"/>
  <c r="AX14" i="2"/>
  <c r="AW14" i="2"/>
  <c r="AV14" i="2"/>
  <c r="AU14" i="2"/>
  <c r="AT14" i="2"/>
  <c r="AS14" i="2"/>
  <c r="AR14" i="2"/>
  <c r="AQ14" i="2"/>
  <c r="AP14" i="2"/>
  <c r="AO14" i="2"/>
  <c r="AN14" i="2"/>
  <c r="AM14" i="2"/>
  <c r="AL14" i="2"/>
  <c r="AK14" i="2"/>
  <c r="AJ14" i="2"/>
  <c r="AI14" i="2"/>
  <c r="AH14" i="2"/>
  <c r="AG14" i="2"/>
  <c r="AF14" i="2"/>
  <c r="AE14" i="2"/>
  <c r="AD14" i="2"/>
  <c r="AC14" i="2"/>
  <c r="AB14" i="2"/>
  <c r="Z14" i="2"/>
  <c r="Y14" i="2"/>
  <c r="X14" i="2"/>
  <c r="U14" i="2"/>
  <c r="T14" i="2"/>
  <c r="S14" i="2"/>
  <c r="R14" i="2"/>
  <c r="Q14" i="2"/>
  <c r="P14" i="2"/>
  <c r="O14" i="2"/>
  <c r="N14" i="2"/>
  <c r="M14" i="2"/>
  <c r="L14" i="2"/>
  <c r="K14" i="2"/>
  <c r="J14" i="2"/>
  <c r="I14" i="2"/>
  <c r="E14" i="2"/>
  <c r="D14" i="2"/>
  <c r="C14"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J13" i="2"/>
  <c r="BI13" i="2"/>
  <c r="BH13" i="2"/>
  <c r="BD13" i="2"/>
  <c r="BC13" i="2"/>
  <c r="BB13" i="2"/>
  <c r="AX13" i="2"/>
  <c r="AW13" i="2"/>
  <c r="AV13" i="2"/>
  <c r="AQ20" i="1"/>
  <c r="AV20" i="1"/>
  <c r="AW20" i="1"/>
  <c r="AT13" i="2"/>
  <c r="AR13" i="2"/>
  <c r="AQ13" i="2"/>
  <c r="AP13" i="2"/>
  <c r="AL13" i="2"/>
  <c r="AK13" i="2"/>
  <c r="AJ13" i="2"/>
  <c r="AI13" i="2"/>
  <c r="AH13" i="2"/>
  <c r="AG13" i="2"/>
  <c r="AF13" i="2"/>
  <c r="AE13" i="2"/>
  <c r="AD13" i="2"/>
  <c r="AC13" i="2"/>
  <c r="AB13" i="2"/>
  <c r="Z13" i="2"/>
  <c r="Y13" i="2"/>
  <c r="X13" i="2"/>
  <c r="W13" i="2"/>
  <c r="W14" i="2"/>
  <c r="V13" i="2"/>
  <c r="V14" i="2"/>
  <c r="U13" i="2"/>
  <c r="T13" i="2"/>
  <c r="S13" i="2"/>
  <c r="R13" i="2"/>
  <c r="Q13" i="2"/>
  <c r="P13" i="2"/>
  <c r="O13" i="2"/>
  <c r="N13" i="2"/>
  <c r="M13" i="2"/>
  <c r="L13" i="2"/>
  <c r="K13" i="2"/>
  <c r="J13" i="2"/>
  <c r="I13" i="2"/>
  <c r="H13" i="2"/>
  <c r="H14" i="2"/>
  <c r="G13" i="2"/>
  <c r="G14" i="2"/>
  <c r="F13" i="2"/>
  <c r="F14" i="2"/>
  <c r="E13" i="2"/>
  <c r="D13" i="2"/>
  <c r="C13"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J12" i="2"/>
  <c r="BI12" i="2"/>
  <c r="BH12" i="2"/>
  <c r="BD12" i="2"/>
  <c r="BC12" i="2"/>
  <c r="BB12" i="2"/>
  <c r="AX12" i="2"/>
  <c r="AW12" i="2"/>
  <c r="AV12" i="2"/>
  <c r="AR12" i="2"/>
  <c r="AQ12" i="2"/>
  <c r="AP12" i="2"/>
  <c r="AL12" i="2"/>
  <c r="AK12" i="2"/>
  <c r="AJ12" i="2"/>
  <c r="AI12" i="2"/>
  <c r="AH12" i="2"/>
  <c r="AG12" i="2"/>
  <c r="AF12" i="2"/>
  <c r="AE12" i="2"/>
  <c r="AD12" i="2"/>
  <c r="AC12" i="2"/>
  <c r="AB12" i="2"/>
  <c r="Z12" i="2"/>
  <c r="Y12" i="2"/>
  <c r="X12" i="2"/>
  <c r="W12" i="2"/>
  <c r="V12" i="2"/>
  <c r="U12" i="2"/>
  <c r="T12" i="2"/>
  <c r="S12" i="2"/>
  <c r="R12" i="2"/>
  <c r="Q12" i="2"/>
  <c r="P12" i="2"/>
  <c r="O12" i="2"/>
  <c r="N12" i="2"/>
  <c r="M12" i="2"/>
  <c r="L12" i="2"/>
  <c r="K12" i="2"/>
  <c r="J12" i="2"/>
  <c r="I12" i="2"/>
  <c r="H12" i="2"/>
  <c r="G12" i="2"/>
  <c r="F12" i="2"/>
  <c r="E12" i="2"/>
  <c r="D12" i="2"/>
  <c r="C12" i="2"/>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J11" i="2"/>
  <c r="BI11" i="2"/>
  <c r="BH11" i="2"/>
  <c r="BD11" i="2"/>
  <c r="BC11" i="2"/>
  <c r="BB11" i="2"/>
  <c r="AX11" i="2"/>
  <c r="AW11" i="2"/>
  <c r="AV11" i="2"/>
  <c r="AR11" i="2"/>
  <c r="AQ11" i="2"/>
  <c r="AP11" i="2"/>
  <c r="AL11" i="2"/>
  <c r="AK11" i="2"/>
  <c r="AJ11" i="2"/>
  <c r="AI11" i="2"/>
  <c r="AH11" i="2"/>
  <c r="AG11" i="2"/>
  <c r="AF11" i="2"/>
  <c r="AE11" i="2"/>
  <c r="AD11" i="2"/>
  <c r="AC11" i="2"/>
  <c r="AB11" i="2"/>
  <c r="Z11" i="2"/>
  <c r="Y11" i="2"/>
  <c r="X11" i="2"/>
  <c r="W11" i="2"/>
  <c r="V11" i="2"/>
  <c r="U11" i="2"/>
  <c r="T11" i="2"/>
  <c r="S11" i="2"/>
  <c r="R11" i="2"/>
  <c r="Q11" i="2"/>
  <c r="P11" i="2"/>
  <c r="O11" i="2"/>
  <c r="N11" i="2"/>
  <c r="M11" i="2"/>
  <c r="L11" i="2"/>
  <c r="K11" i="2"/>
  <c r="J11" i="2"/>
  <c r="I11" i="2"/>
  <c r="E11" i="2"/>
  <c r="D11" i="2"/>
  <c r="C11"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J10" i="2"/>
  <c r="BI10" i="2"/>
  <c r="BH10" i="2"/>
  <c r="BD10" i="2"/>
  <c r="BC10" i="2"/>
  <c r="BB10" i="2"/>
  <c r="AX10" i="2"/>
  <c r="AW10" i="2"/>
  <c r="AV10" i="2"/>
  <c r="AR10" i="2"/>
  <c r="AQ10" i="2"/>
  <c r="AP10" i="2"/>
  <c r="AL10" i="2"/>
  <c r="AK10" i="2"/>
  <c r="AJ10" i="2"/>
  <c r="AI10" i="2"/>
  <c r="AH10" i="2"/>
  <c r="AG10" i="2"/>
  <c r="AF10" i="2"/>
  <c r="AE10" i="2"/>
  <c r="AD10" i="2"/>
  <c r="AC10" i="2"/>
  <c r="AB10" i="2"/>
  <c r="Z10" i="2"/>
  <c r="Y10" i="2"/>
  <c r="X10" i="2"/>
  <c r="W10" i="2"/>
  <c r="V10" i="2"/>
  <c r="U10" i="2"/>
  <c r="T10" i="2"/>
  <c r="S10" i="2"/>
  <c r="R10" i="2"/>
  <c r="Q10" i="2"/>
  <c r="P10" i="2"/>
  <c r="O10" i="2"/>
  <c r="N10" i="2"/>
  <c r="M10" i="2"/>
  <c r="L10" i="2"/>
  <c r="K10" i="2"/>
  <c r="J10" i="2"/>
  <c r="I10" i="2"/>
  <c r="H10" i="2"/>
  <c r="H11" i="2"/>
  <c r="G10" i="2"/>
  <c r="G11" i="2"/>
  <c r="F10" i="2"/>
  <c r="F11" i="2"/>
  <c r="E10" i="2"/>
  <c r="D10" i="2"/>
  <c r="C10" i="2"/>
  <c r="CU9" i="2"/>
  <c r="CT9" i="2"/>
  <c r="CS9" i="2"/>
  <c r="CR9" i="2"/>
  <c r="CQ9" i="2"/>
  <c r="CP9" i="2"/>
  <c r="CO9" i="2"/>
  <c r="CN9" i="2"/>
  <c r="CM9" i="2"/>
  <c r="CL9" i="2"/>
  <c r="CK9" i="2"/>
  <c r="CJ9" i="2"/>
  <c r="CI9" i="2"/>
  <c r="CH9" i="2"/>
  <c r="CG9" i="2"/>
  <c r="CF9" i="2"/>
  <c r="CE9" i="2"/>
  <c r="CD9" i="2"/>
  <c r="CC9" i="2"/>
  <c r="CB9" i="2"/>
  <c r="CA9" i="2"/>
  <c r="BZ9" i="2"/>
  <c r="BY9" i="2"/>
  <c r="BX9" i="2"/>
  <c r="BW9" i="2"/>
  <c r="BV9" i="2"/>
  <c r="BU9" i="2"/>
  <c r="BT9" i="2"/>
  <c r="BS9" i="2"/>
  <c r="BR9" i="2"/>
  <c r="BQ9" i="2"/>
  <c r="BP9" i="2"/>
  <c r="BO9" i="2"/>
  <c r="BN9" i="2"/>
  <c r="BJ9" i="2"/>
  <c r="BI9" i="2"/>
  <c r="BH9" i="2"/>
  <c r="BD9" i="2"/>
  <c r="BC9" i="2"/>
  <c r="BB9" i="2"/>
  <c r="AX9" i="2"/>
  <c r="AW9" i="2"/>
  <c r="AV9" i="2"/>
  <c r="AR9" i="2"/>
  <c r="AQ9" i="2"/>
  <c r="AP9" i="2"/>
  <c r="AL9" i="2"/>
  <c r="AK9" i="2"/>
  <c r="AJ9" i="2"/>
  <c r="AI9" i="2"/>
  <c r="AH9" i="2"/>
  <c r="AG9" i="2"/>
  <c r="AF9" i="2"/>
  <c r="AE9" i="2"/>
  <c r="AD9" i="2"/>
  <c r="AC9" i="2"/>
  <c r="AB9" i="2"/>
  <c r="Z9" i="2"/>
  <c r="Y9" i="2"/>
  <c r="X9" i="2"/>
  <c r="W9" i="2"/>
  <c r="V9" i="2"/>
  <c r="U9" i="2"/>
  <c r="T9" i="2"/>
  <c r="S9" i="2"/>
  <c r="R9" i="2"/>
  <c r="Q9" i="2"/>
  <c r="P9" i="2"/>
  <c r="O9" i="2"/>
  <c r="N9" i="2"/>
  <c r="M9" i="2"/>
  <c r="L9" i="2"/>
  <c r="K9" i="2"/>
  <c r="J9" i="2"/>
  <c r="I9" i="2"/>
  <c r="H9" i="2"/>
  <c r="G9" i="2"/>
  <c r="F9" i="2"/>
  <c r="E9" i="2"/>
  <c r="D9" i="2"/>
  <c r="C9" i="2"/>
  <c r="CU8" i="2"/>
  <c r="CT8" i="2"/>
  <c r="CS8" i="2"/>
  <c r="CR8" i="2"/>
  <c r="CQ8" i="2"/>
  <c r="CP8" i="2"/>
  <c r="CO8" i="2"/>
  <c r="CN8" i="2"/>
  <c r="CM8" i="2"/>
  <c r="CL8" i="2"/>
  <c r="CK8" i="2"/>
  <c r="CJ8" i="2"/>
  <c r="CI8" i="2"/>
  <c r="CH8" i="2"/>
  <c r="CG8" i="2"/>
  <c r="CF8" i="2"/>
  <c r="CE8" i="2"/>
  <c r="CD8" i="2"/>
  <c r="CC8" i="2"/>
  <c r="CB8" i="2"/>
  <c r="CA8" i="2"/>
  <c r="BZ8" i="2"/>
  <c r="BY8" i="2"/>
  <c r="BX8" i="2"/>
  <c r="BW8" i="2"/>
  <c r="BV8" i="2"/>
  <c r="BU8" i="2"/>
  <c r="BT8" i="2"/>
  <c r="BS8" i="2"/>
  <c r="BR8" i="2"/>
  <c r="BQ8" i="2"/>
  <c r="BP8" i="2"/>
  <c r="BO8" i="2"/>
  <c r="BN8" i="2"/>
  <c r="BJ8" i="2"/>
  <c r="BI8" i="2"/>
  <c r="BH8" i="2"/>
  <c r="BD8" i="2"/>
  <c r="BC8" i="2"/>
  <c r="BB8" i="2"/>
  <c r="AX8" i="2"/>
  <c r="AW8" i="2"/>
  <c r="AV8" i="2"/>
  <c r="AR8" i="2"/>
  <c r="AQ8" i="2"/>
  <c r="AP8" i="2"/>
  <c r="AL8" i="2"/>
  <c r="AK8" i="2"/>
  <c r="AJ8" i="2"/>
  <c r="AI8" i="2"/>
  <c r="AH8" i="2"/>
  <c r="AG8" i="2"/>
  <c r="AF8" i="2"/>
  <c r="AE8" i="2"/>
  <c r="AD8" i="2"/>
  <c r="AC8" i="2"/>
  <c r="AB8" i="2"/>
  <c r="Z8" i="2"/>
  <c r="Y8" i="2"/>
  <c r="X8" i="2"/>
  <c r="W8" i="2"/>
  <c r="V8" i="2"/>
  <c r="U8" i="2"/>
  <c r="T8" i="2"/>
  <c r="S8" i="2"/>
  <c r="R8" i="2"/>
  <c r="Q8" i="2"/>
  <c r="P8" i="2"/>
  <c r="O8" i="2"/>
  <c r="N8" i="2"/>
  <c r="M8" i="2"/>
  <c r="L8" i="2"/>
  <c r="K8" i="2"/>
  <c r="J8" i="2"/>
  <c r="I8" i="2"/>
  <c r="H8" i="2"/>
  <c r="G8" i="2"/>
  <c r="F8" i="2"/>
  <c r="E8" i="2"/>
  <c r="D8" i="2"/>
  <c r="C8"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J7" i="2"/>
  <c r="BI7" i="2"/>
  <c r="BH7" i="2"/>
  <c r="BD7" i="2"/>
  <c r="BC7" i="2"/>
  <c r="BB7" i="2"/>
  <c r="AX7" i="2"/>
  <c r="AW7" i="2"/>
  <c r="AV7" i="2"/>
  <c r="AR7" i="2"/>
  <c r="AQ7" i="2"/>
  <c r="AP7" i="2"/>
  <c r="AL7" i="2"/>
  <c r="AK7" i="2"/>
  <c r="AJ7" i="2"/>
  <c r="AI7" i="2"/>
  <c r="AH7" i="2"/>
  <c r="AG7" i="2"/>
  <c r="AF7" i="2"/>
  <c r="AE7" i="2"/>
  <c r="AD7" i="2"/>
  <c r="AC7" i="2"/>
  <c r="AB7" i="2"/>
  <c r="Z7" i="2"/>
  <c r="Y7" i="2"/>
  <c r="X7" i="2"/>
  <c r="W7" i="2"/>
  <c r="V7" i="2"/>
  <c r="U7" i="2"/>
  <c r="T7" i="2"/>
  <c r="S7" i="2"/>
  <c r="R7" i="2"/>
  <c r="Q7" i="2"/>
  <c r="P7" i="2"/>
  <c r="O7" i="2"/>
  <c r="N7" i="2"/>
  <c r="M7" i="2"/>
  <c r="L7" i="2"/>
  <c r="K7" i="2"/>
  <c r="J7" i="2"/>
  <c r="I7" i="2"/>
  <c r="H7" i="2"/>
  <c r="G7" i="2"/>
  <c r="F7" i="2"/>
  <c r="E7" i="2"/>
  <c r="D7" i="2"/>
  <c r="C7" i="2"/>
  <c r="U6" i="2"/>
  <c r="T6" i="2"/>
  <c r="S6" i="2"/>
  <c r="R6" i="2"/>
  <c r="Q6" i="2"/>
  <c r="P6" i="2"/>
  <c r="O6" i="2"/>
  <c r="N6" i="2"/>
  <c r="M6" i="2"/>
  <c r="L6" i="2"/>
  <c r="U4" i="2"/>
  <c r="T4" i="2"/>
  <c r="S4" i="2"/>
  <c r="R4" i="2"/>
  <c r="Q4" i="2"/>
  <c r="P4" i="2"/>
  <c r="O4" i="2"/>
  <c r="N4" i="2"/>
  <c r="M4" i="2"/>
  <c r="L4" i="2"/>
  <c r="C104" i="2"/>
  <c r="B104" i="2"/>
  <c r="C108" i="2"/>
  <c r="B108" i="2"/>
  <c r="C112" i="2"/>
  <c r="B112" i="2"/>
  <c r="C116" i="2"/>
  <c r="B116" i="2"/>
  <c r="C120" i="2"/>
  <c r="B120" i="2"/>
  <c r="B24" i="2"/>
  <c r="C29" i="2"/>
  <c r="A39" i="2"/>
  <c r="A47" i="2"/>
  <c r="A53" i="2"/>
  <c r="C59" i="2"/>
  <c r="A63" i="2"/>
  <c r="C69" i="2"/>
  <c r="C72" i="2"/>
  <c r="C76" i="2"/>
  <c r="C80" i="2"/>
  <c r="C82" i="2"/>
  <c r="C84" i="2"/>
  <c r="C86" i="2"/>
  <c r="C88" i="2"/>
  <c r="C90" i="2"/>
  <c r="C92" i="2"/>
  <c r="C94" i="2"/>
  <c r="C96" i="2"/>
  <c r="A96" i="2"/>
  <c r="C98" i="2"/>
  <c r="A98" i="2"/>
  <c r="C102" i="2"/>
  <c r="B102" i="2"/>
  <c r="C106" i="2"/>
  <c r="B106" i="2"/>
  <c r="C110" i="2"/>
  <c r="B110" i="2"/>
  <c r="C114" i="2"/>
  <c r="B114" i="2"/>
  <c r="C118" i="2"/>
  <c r="B118" i="2"/>
  <c r="AA15" i="2"/>
  <c r="A14" i="2"/>
  <c r="A22" i="2"/>
  <c r="A30" i="2"/>
  <c r="A48" i="2"/>
  <c r="A58" i="2"/>
  <c r="C71" i="2"/>
  <c r="A77" i="2"/>
  <c r="A81" i="2"/>
  <c r="A85" i="2"/>
  <c r="A89" i="2"/>
  <c r="A91" i="2"/>
  <c r="A93" i="2"/>
  <c r="A95" i="2"/>
  <c r="A97" i="2"/>
  <c r="A99" i="2"/>
  <c r="C100" i="2"/>
  <c r="A100" i="2"/>
  <c r="A102" i="2"/>
  <c r="A104" i="2"/>
  <c r="A106" i="2"/>
  <c r="A108" i="2"/>
  <c r="A110" i="2"/>
  <c r="A112" i="2"/>
  <c r="A114" i="2"/>
  <c r="A116" i="2"/>
  <c r="A118" i="2"/>
  <c r="A120" i="2"/>
  <c r="D7" i="1"/>
  <c r="CU6" i="2"/>
  <c r="CT6" i="2"/>
  <c r="CS6" i="2"/>
  <c r="CR6" i="2"/>
  <c r="CQ6" i="2"/>
  <c r="CP6" i="2"/>
  <c r="CO6" i="2"/>
  <c r="CN6" i="2"/>
  <c r="CM6" i="2"/>
  <c r="CL6" i="2"/>
  <c r="CK6" i="2"/>
  <c r="CJ6" i="2"/>
  <c r="CI6" i="2"/>
  <c r="CH6" i="2"/>
  <c r="CG6" i="2"/>
  <c r="CF6" i="2"/>
  <c r="CE6" i="2"/>
  <c r="CD6" i="2"/>
  <c r="CC6" i="2"/>
  <c r="CB6" i="2"/>
  <c r="CA6" i="2"/>
  <c r="BZ6" i="2"/>
  <c r="BU6" i="2"/>
  <c r="BV6" i="2"/>
  <c r="BW6" i="2"/>
  <c r="BX6" i="2"/>
  <c r="BY6" i="2"/>
  <c r="BP6" i="2"/>
  <c r="BQ6" i="2"/>
  <c r="BR6" i="2"/>
  <c r="BS6" i="2"/>
  <c r="BO6" i="2"/>
  <c r="BT6" i="2"/>
  <c r="BS5" i="2"/>
  <c r="BQ17" i="1"/>
  <c r="D8" i="1"/>
  <c r="T39" i="1"/>
  <c r="T35" i="1"/>
  <c r="T22" i="1"/>
  <c r="T20" i="1"/>
  <c r="T19" i="1"/>
  <c r="T18" i="1"/>
  <c r="T17" i="1"/>
  <c r="T16" i="1"/>
  <c r="T15" i="1"/>
  <c r="T14" i="1"/>
  <c r="A13" i="1"/>
  <c r="J3" i="4"/>
  <c r="BN6" i="2"/>
  <c r="BH6" i="2"/>
  <c r="BJ6" i="2"/>
  <c r="BI6" i="2"/>
  <c r="BD6" i="2"/>
  <c r="BC6" i="2"/>
  <c r="BB6" i="2"/>
  <c r="AV6" i="2"/>
  <c r="AX6" i="2"/>
  <c r="AW6" i="2"/>
  <c r="AR6" i="2"/>
  <c r="AQ6" i="2"/>
  <c r="AP6" i="2"/>
  <c r="AL6" i="2"/>
  <c r="AK6" i="2"/>
  <c r="AJ6" i="2"/>
  <c r="AI6" i="2"/>
  <c r="AH6" i="2"/>
  <c r="AG6" i="2"/>
  <c r="AF6" i="2"/>
  <c r="AE6" i="2"/>
  <c r="AD6" i="2"/>
  <c r="AC6" i="2"/>
  <c r="AB6" i="2"/>
  <c r="Z6" i="2"/>
  <c r="Y6" i="2"/>
  <c r="X6" i="2"/>
  <c r="W6" i="2"/>
  <c r="V6" i="2"/>
  <c r="K6" i="2"/>
  <c r="J6" i="2"/>
  <c r="I6" i="2"/>
  <c r="H6" i="2"/>
  <c r="AA6" i="2"/>
  <c r="G6" i="2"/>
  <c r="F6" i="2"/>
  <c r="E6" i="2"/>
  <c r="D6" i="2"/>
  <c r="C6" i="2"/>
  <c r="T13" i="1"/>
  <c r="C18" i="2"/>
  <c r="A26" i="2"/>
  <c r="B28" i="2"/>
  <c r="C15" i="2"/>
  <c r="B31" i="2"/>
  <c r="C107" i="2"/>
  <c r="A107" i="2"/>
  <c r="B107" i="2"/>
  <c r="C115" i="2"/>
  <c r="A115" i="2"/>
  <c r="B115" i="2"/>
  <c r="C103" i="2"/>
  <c r="A103" i="2"/>
  <c r="B103" i="2"/>
  <c r="C111" i="2"/>
  <c r="A111" i="2"/>
  <c r="B111" i="2"/>
  <c r="A70" i="2"/>
  <c r="A119" i="2"/>
  <c r="A6" i="2"/>
  <c r="C70" i="2"/>
  <c r="A87" i="2"/>
  <c r="A83" i="2"/>
  <c r="A79" i="2"/>
  <c r="A73" i="2"/>
  <c r="A64" i="2"/>
  <c r="A54" i="2"/>
  <c r="A38" i="2"/>
  <c r="A94" i="2"/>
  <c r="A92" i="2"/>
  <c r="A90" i="2"/>
  <c r="A88" i="2"/>
  <c r="A86" i="2"/>
  <c r="A84" i="2"/>
  <c r="A82" i="2"/>
  <c r="A80" i="2"/>
  <c r="C78" i="2"/>
  <c r="C74" i="2"/>
  <c r="A69" i="2"/>
  <c r="C67" i="2"/>
  <c r="A61" i="2"/>
  <c r="A55" i="2"/>
  <c r="C51" i="2"/>
  <c r="A45" i="2"/>
  <c r="A33" i="2"/>
  <c r="B35" i="2"/>
  <c r="C28" i="2"/>
  <c r="A18" i="2"/>
  <c r="B6" i="2"/>
  <c r="A66" i="2"/>
  <c r="A62" i="2"/>
  <c r="A56" i="2"/>
  <c r="A50" i="2"/>
  <c r="A46" i="2"/>
  <c r="A34" i="2"/>
  <c r="C65" i="2"/>
  <c r="C63" i="2"/>
  <c r="C61" i="2"/>
  <c r="C57" i="2"/>
  <c r="C55" i="2"/>
  <c r="C53" i="2"/>
  <c r="C49" i="2"/>
  <c r="C47" i="2"/>
  <c r="C43" i="2"/>
  <c r="A37" i="2"/>
  <c r="A31" i="2"/>
  <c r="B73" i="2"/>
  <c r="B10" i="2"/>
  <c r="B16" i="2"/>
  <c r="AA21" i="2"/>
  <c r="AA22" i="2"/>
  <c r="AA23" i="2"/>
  <c r="AA24" i="2"/>
  <c r="AA25" i="2"/>
  <c r="B91" i="2"/>
  <c r="B46" i="2"/>
  <c r="A29" i="2"/>
  <c r="AA8" i="2"/>
  <c r="AA12" i="2"/>
  <c r="B21" i="2"/>
  <c r="B54" i="2"/>
  <c r="B83" i="2"/>
  <c r="AA27" i="2"/>
  <c r="B25" i="2"/>
  <c r="A23" i="2"/>
  <c r="A11" i="2"/>
  <c r="C26" i="2"/>
  <c r="A10" i="2"/>
  <c r="A16" i="2"/>
  <c r="C41" i="2"/>
  <c r="C39" i="2"/>
  <c r="C27" i="2"/>
  <c r="B20" i="2"/>
  <c r="B38" i="2"/>
  <c r="B62" i="2"/>
  <c r="B99" i="2"/>
  <c r="B32" i="2"/>
  <c r="C35" i="2"/>
  <c r="C25" i="2"/>
  <c r="A15" i="2"/>
  <c r="B23" i="2"/>
  <c r="B11" i="2"/>
  <c r="A42" i="2"/>
  <c r="A32" i="2"/>
  <c r="AA28" i="2"/>
  <c r="A24" i="2"/>
  <c r="A12" i="2"/>
  <c r="AA13" i="2"/>
  <c r="AA14" i="2"/>
  <c r="C45" i="2"/>
  <c r="C37" i="2"/>
  <c r="C33" i="2"/>
  <c r="A27" i="2"/>
  <c r="B12" i="2"/>
  <c r="A21" i="2"/>
  <c r="B42" i="2"/>
  <c r="B50" i="2"/>
  <c r="B58" i="2"/>
  <c r="B66" i="2"/>
  <c r="B77" i="2"/>
  <c r="B87" i="2"/>
  <c r="B95" i="2"/>
  <c r="B109" i="2"/>
  <c r="B119" i="2"/>
  <c r="A8" i="2"/>
  <c r="B14" i="2"/>
  <c r="B8" i="2"/>
  <c r="B19" i="2"/>
  <c r="B75" i="2"/>
  <c r="B79" i="2"/>
  <c r="B101" i="2"/>
  <c r="B117" i="2"/>
  <c r="AA9" i="2"/>
  <c r="A109" i="2"/>
  <c r="J5" i="4"/>
  <c r="K2" i="4"/>
  <c r="K4" i="4"/>
  <c r="K6" i="4"/>
  <c r="L3" i="4"/>
  <c r="L5" i="4"/>
  <c r="M2" i="4"/>
  <c r="M4" i="4"/>
  <c r="E42" i="4"/>
  <c r="E24" i="4"/>
  <c r="F33" i="4"/>
  <c r="D51" i="4"/>
  <c r="D33" i="4"/>
  <c r="D15" i="4"/>
  <c r="F24" i="4"/>
  <c r="C42" i="4"/>
  <c r="C24" i="4"/>
  <c r="F42" i="4"/>
  <c r="M6" i="4"/>
  <c r="J4" i="4"/>
  <c r="J6" i="4"/>
  <c r="K3" i="4"/>
  <c r="K5" i="4"/>
  <c r="L2" i="4"/>
  <c r="L4" i="4"/>
  <c r="L6" i="4"/>
  <c r="M3" i="4"/>
  <c r="M5" i="4"/>
  <c r="E51" i="4"/>
  <c r="E33" i="4"/>
  <c r="E15" i="4"/>
  <c r="F15" i="4"/>
  <c r="D42" i="4"/>
  <c r="D24" i="4"/>
  <c r="F51" i="4"/>
  <c r="C51" i="4"/>
  <c r="C33" i="4"/>
  <c r="C15" i="4"/>
  <c r="J2" i="4"/>
  <c r="B81" i="2"/>
  <c r="B85" i="2"/>
  <c r="B89" i="2"/>
  <c r="B93" i="2"/>
  <c r="B97" i="2"/>
  <c r="A101" i="2"/>
  <c r="A117" i="2"/>
  <c r="AA7" i="2"/>
  <c r="A75" i="2"/>
  <c r="A71" i="2"/>
  <c r="A68" i="2"/>
  <c r="A60" i="2"/>
  <c r="A52" i="2"/>
  <c r="AA30" i="2"/>
  <c r="AA31" i="2"/>
  <c r="AA32" i="2"/>
  <c r="AA33" i="2"/>
  <c r="AA34" i="2"/>
  <c r="AA35" i="2"/>
  <c r="A20" i="2"/>
  <c r="AA10" i="2"/>
  <c r="AA11" i="2"/>
  <c r="AA16" i="2"/>
  <c r="AA17" i="2"/>
  <c r="AA18" i="2"/>
  <c r="AA19" i="2"/>
  <c r="AA20" i="2"/>
  <c r="A78" i="2"/>
  <c r="A76" i="2"/>
  <c r="A74" i="2"/>
  <c r="A72" i="2"/>
  <c r="A67" i="2"/>
  <c r="A65" i="2"/>
  <c r="A59" i="2"/>
  <c r="A57" i="2"/>
  <c r="A51" i="2"/>
  <c r="A49" i="2"/>
  <c r="A43" i="2"/>
  <c r="A41" i="2"/>
  <c r="B22" i="2"/>
  <c r="A7" i="2"/>
  <c r="B7" i="2"/>
  <c r="B9" i="2"/>
  <c r="B13" i="2"/>
  <c r="A19" i="2"/>
  <c r="B30" i="2"/>
  <c r="B34" i="2"/>
  <c r="AR25" i="1"/>
  <c r="AO21" i="2"/>
  <c r="AR38" i="1"/>
  <c r="AO29" i="2"/>
  <c r="BL30" i="2"/>
  <c r="E47" i="4"/>
  <c r="BL12" i="2"/>
  <c r="BL26" i="2"/>
  <c r="AQ39" i="1"/>
  <c r="AX39" i="1"/>
  <c r="AU30" i="2"/>
  <c r="AR39" i="1"/>
  <c r="AO30" i="2"/>
  <c r="AR35" i="1"/>
  <c r="AO26" i="2"/>
  <c r="AP19" i="1"/>
  <c r="AM12" i="2"/>
  <c r="AP37" i="1"/>
  <c r="AM28" i="2"/>
  <c r="D47" i="4"/>
  <c r="BL6" i="2"/>
  <c r="BL10" i="2"/>
  <c r="BL15" i="2"/>
  <c r="BL28" i="2"/>
  <c r="AQ35" i="1"/>
  <c r="AX35" i="1"/>
  <c r="AU26" i="2"/>
  <c r="AN15" i="2"/>
  <c r="AP17" i="1"/>
  <c r="AM10" i="2"/>
  <c r="C47" i="4"/>
  <c r="F47" i="4"/>
  <c r="BL8" i="2"/>
  <c r="AQ15" i="1"/>
  <c r="AX15" i="1"/>
  <c r="AU8" i="2"/>
  <c r="AQ37" i="1"/>
  <c r="AW37" i="1"/>
  <c r="BB37" i="1"/>
  <c r="AY28" i="2"/>
  <c r="AQ19" i="1"/>
  <c r="AX19" i="1"/>
  <c r="AU12" i="2"/>
  <c r="AQ17" i="1"/>
  <c r="AX17" i="1"/>
  <c r="AU10" i="2"/>
  <c r="BL21" i="2"/>
  <c r="C50" i="4"/>
  <c r="AR36" i="1"/>
  <c r="AO27" i="2"/>
  <c r="AQ14" i="1"/>
  <c r="AW14" i="1"/>
  <c r="BB14" i="1"/>
  <c r="AY7" i="2"/>
  <c r="BL9" i="2"/>
  <c r="F7" i="4"/>
  <c r="AS13" i="2"/>
  <c r="AR18" i="1"/>
  <c r="AO11" i="2"/>
  <c r="BL27" i="2"/>
  <c r="AP18" i="1"/>
  <c r="AM11" i="2"/>
  <c r="BL29" i="2"/>
  <c r="E49" i="4"/>
  <c r="E48" i="4"/>
  <c r="E50" i="4"/>
  <c r="E7" i="4"/>
  <c r="F48" i="4"/>
  <c r="D7" i="4"/>
  <c r="AN27" i="2"/>
  <c r="AM27" i="2"/>
  <c r="AP14" i="1"/>
  <c r="AM7" i="2"/>
  <c r="AQ16" i="1"/>
  <c r="AP20" i="1"/>
  <c r="AM13" i="2"/>
  <c r="AQ18" i="1"/>
  <c r="AN11" i="2"/>
  <c r="AR14" i="1"/>
  <c r="AO7" i="2"/>
  <c r="AP16" i="1"/>
  <c r="AM9" i="2"/>
  <c r="BL13" i="2"/>
  <c r="C7" i="4"/>
  <c r="D49" i="4"/>
  <c r="F49" i="4"/>
  <c r="D48" i="4"/>
  <c r="C48" i="4"/>
  <c r="C49" i="4"/>
  <c r="D50" i="4"/>
  <c r="F50" i="4"/>
  <c r="BC37" i="1"/>
  <c r="H36" i="2"/>
  <c r="A9" i="2"/>
  <c r="A13" i="2"/>
  <c r="C17" i="2"/>
  <c r="A17" i="2"/>
  <c r="B17" i="2"/>
  <c r="C36" i="2"/>
  <c r="B36" i="2"/>
  <c r="C44" i="2"/>
  <c r="B44" i="2"/>
  <c r="C40" i="2"/>
  <c r="B40" i="2"/>
  <c r="C48" i="2"/>
  <c r="B48" i="2"/>
  <c r="B52" i="2"/>
  <c r="B56" i="2"/>
  <c r="B60" i="2"/>
  <c r="B64" i="2"/>
  <c r="B68" i="2"/>
  <c r="C105" i="2"/>
  <c r="A105" i="2"/>
  <c r="C113" i="2"/>
  <c r="A113" i="2"/>
  <c r="AQ13" i="1"/>
  <c r="AP13" i="1"/>
  <c r="AM6" i="2"/>
  <c r="AM29" i="2"/>
  <c r="AL15" i="2"/>
  <c r="AL27" i="2"/>
  <c r="G15" i="4"/>
  <c r="G51" i="4"/>
  <c r="N3" i="4"/>
  <c r="N4" i="4"/>
  <c r="L7" i="4"/>
  <c r="G42" i="4"/>
  <c r="K7" i="4"/>
  <c r="N2" i="4"/>
  <c r="J7" i="4"/>
  <c r="G33" i="4"/>
  <c r="N6" i="4"/>
  <c r="G24" i="4"/>
  <c r="M7" i="4"/>
  <c r="N5" i="4"/>
  <c r="AV39" i="1"/>
  <c r="AS30" i="2"/>
  <c r="AN30" i="2"/>
  <c r="AW39" i="1"/>
  <c r="BB39" i="1"/>
  <c r="AY30" i="2"/>
  <c r="BC20" i="1"/>
  <c r="AT30" i="2"/>
  <c r="AW17" i="1"/>
  <c r="AT10" i="2"/>
  <c r="BC14" i="1"/>
  <c r="BI14" i="1"/>
  <c r="E39" i="4"/>
  <c r="AX22" i="1"/>
  <c r="AU15" i="2"/>
  <c r="AS15" i="2"/>
  <c r="BB22" i="1"/>
  <c r="AY15" i="2"/>
  <c r="AT28" i="2"/>
  <c r="AT7" i="2"/>
  <c r="AV37" i="1"/>
  <c r="AS28" i="2"/>
  <c r="E12" i="4"/>
  <c r="F21" i="4"/>
  <c r="G47" i="4"/>
  <c r="AN12" i="2"/>
  <c r="AN13" i="2"/>
  <c r="F13" i="4"/>
  <c r="AW19" i="1"/>
  <c r="BC19" i="1"/>
  <c r="AV19" i="1"/>
  <c r="AS12" i="2"/>
  <c r="E21" i="4"/>
  <c r="AN10" i="2"/>
  <c r="C12" i="4"/>
  <c r="BD14" i="1"/>
  <c r="BA7" i="2"/>
  <c r="AV14" i="1"/>
  <c r="AS7" i="2"/>
  <c r="AX37" i="1"/>
  <c r="AU28" i="2"/>
  <c r="AV17" i="1"/>
  <c r="AS10" i="2"/>
  <c r="AV35" i="1"/>
  <c r="AS26" i="2"/>
  <c r="BB36" i="1"/>
  <c r="AY27" i="2"/>
  <c r="F12" i="4"/>
  <c r="AM15" i="2"/>
  <c r="D12" i="4"/>
  <c r="AN26" i="2"/>
  <c r="AW35" i="1"/>
  <c r="AX20" i="1"/>
  <c r="AU13" i="2"/>
  <c r="AW15" i="1"/>
  <c r="AV15" i="1"/>
  <c r="AS8" i="2"/>
  <c r="AN8" i="2"/>
  <c r="BD37" i="1"/>
  <c r="BA28" i="2"/>
  <c r="AN28" i="2"/>
  <c r="AS27" i="2"/>
  <c r="E30" i="4"/>
  <c r="E52" i="4"/>
  <c r="E53" i="4"/>
  <c r="C21" i="4"/>
  <c r="AX36" i="1"/>
  <c r="AU27" i="2"/>
  <c r="BJ14" i="1"/>
  <c r="BG7" i="2"/>
  <c r="G7" i="4"/>
  <c r="AX14" i="1"/>
  <c r="AU7" i="2"/>
  <c r="D21" i="4"/>
  <c r="AN7" i="2"/>
  <c r="AN9" i="2"/>
  <c r="AW16" i="1"/>
  <c r="E13" i="4"/>
  <c r="F52" i="4"/>
  <c r="F53" i="4"/>
  <c r="G49" i="4"/>
  <c r="G48" i="4"/>
  <c r="G50" i="4"/>
  <c r="C52" i="4"/>
  <c r="AX18" i="1"/>
  <c r="AU11" i="2"/>
  <c r="AV18" i="1"/>
  <c r="AS11" i="2"/>
  <c r="AW18" i="1"/>
  <c r="AV16" i="1"/>
  <c r="AS9" i="2"/>
  <c r="AX16" i="1"/>
  <c r="AU9" i="2"/>
  <c r="D13" i="4"/>
  <c r="C13" i="4"/>
  <c r="D52" i="4"/>
  <c r="D53" i="4"/>
  <c r="AM21" i="2"/>
  <c r="BH37" i="1"/>
  <c r="BE28" i="2"/>
  <c r="AZ28" i="2"/>
  <c r="BJ37" i="1"/>
  <c r="BG28" i="2"/>
  <c r="BI37" i="1"/>
  <c r="BF28" i="2"/>
  <c r="AX13" i="1"/>
  <c r="AU6" i="2"/>
  <c r="AV13" i="1"/>
  <c r="AS6" i="2"/>
  <c r="C11" i="4"/>
  <c r="AN6" i="2"/>
  <c r="F11" i="4"/>
  <c r="AW13" i="1"/>
  <c r="E11" i="4"/>
  <c r="D11" i="4"/>
  <c r="H37" i="2"/>
  <c r="AA36" i="2"/>
  <c r="N7" i="4"/>
  <c r="BD39" i="1"/>
  <c r="BA30" i="2"/>
  <c r="BC39" i="1"/>
  <c r="BJ39" i="1"/>
  <c r="BG30" i="2"/>
  <c r="BC22" i="1"/>
  <c r="BJ22" i="1"/>
  <c r="BG15" i="2"/>
  <c r="BD20" i="1"/>
  <c r="BA13" i="2"/>
  <c r="AZ30" i="2"/>
  <c r="BB17" i="1"/>
  <c r="AY10" i="2"/>
  <c r="C39" i="4"/>
  <c r="BB20" i="1"/>
  <c r="AY13" i="2"/>
  <c r="BI39" i="1"/>
  <c r="BF30" i="2"/>
  <c r="BC17" i="1"/>
  <c r="BH17" i="1"/>
  <c r="BE10" i="2"/>
  <c r="BD17" i="1"/>
  <c r="BA10" i="2"/>
  <c r="D39" i="4"/>
  <c r="AZ7" i="2"/>
  <c r="E22" i="4"/>
  <c r="F39" i="4"/>
  <c r="BF7" i="2"/>
  <c r="F30" i="4"/>
  <c r="D30" i="4"/>
  <c r="C30" i="4"/>
  <c r="BH14" i="1"/>
  <c r="BE7" i="2"/>
  <c r="BD22" i="1"/>
  <c r="BA15" i="2"/>
  <c r="BB19" i="1"/>
  <c r="AY12" i="2"/>
  <c r="BD36" i="1"/>
  <c r="BA27" i="2"/>
  <c r="AT12" i="2"/>
  <c r="G12" i="4"/>
  <c r="BC36" i="1"/>
  <c r="AZ27" i="2"/>
  <c r="BD19" i="1"/>
  <c r="BA12" i="2"/>
  <c r="BD35" i="1"/>
  <c r="BA26" i="2"/>
  <c r="BC35" i="1"/>
  <c r="BB35" i="1"/>
  <c r="AY26" i="2"/>
  <c r="AT26" i="2"/>
  <c r="C3" i="4"/>
  <c r="BC16" i="1"/>
  <c r="BH16" i="1"/>
  <c r="BE9" i="2"/>
  <c r="BD15" i="1"/>
  <c r="BA8" i="2"/>
  <c r="BC15" i="1"/>
  <c r="BB15" i="1"/>
  <c r="AY8" i="2"/>
  <c r="AT8" i="2"/>
  <c r="BD16" i="1"/>
  <c r="BA9" i="2"/>
  <c r="G21" i="4"/>
  <c r="AT9" i="2"/>
  <c r="C22" i="4"/>
  <c r="F22" i="4"/>
  <c r="D22" i="4"/>
  <c r="BB16" i="1"/>
  <c r="AY9" i="2"/>
  <c r="G13" i="4"/>
  <c r="AX25" i="1"/>
  <c r="AU21" i="2"/>
  <c r="AS21" i="2"/>
  <c r="AN21" i="2"/>
  <c r="BD18" i="1"/>
  <c r="BA11" i="2"/>
  <c r="BB18" i="1"/>
  <c r="AY11" i="2"/>
  <c r="BC18" i="1"/>
  <c r="AT11" i="2"/>
  <c r="AZ12" i="2"/>
  <c r="BI19" i="1"/>
  <c r="BF12" i="2"/>
  <c r="BH19" i="1"/>
  <c r="BE12" i="2"/>
  <c r="BJ19" i="1"/>
  <c r="BG12" i="2"/>
  <c r="C53" i="4"/>
  <c r="G52" i="4"/>
  <c r="G53" i="4"/>
  <c r="BJ20" i="1"/>
  <c r="BG13" i="2"/>
  <c r="BH20" i="1"/>
  <c r="BE13" i="2"/>
  <c r="AZ13" i="2"/>
  <c r="BI20" i="1"/>
  <c r="BF13" i="2"/>
  <c r="E3" i="4"/>
  <c r="H38" i="2"/>
  <c r="AA37" i="2"/>
  <c r="E20" i="4"/>
  <c r="F20" i="4"/>
  <c r="D20" i="4"/>
  <c r="BB13" i="1"/>
  <c r="AY6" i="2"/>
  <c r="BD13" i="1"/>
  <c r="BA6" i="2"/>
  <c r="C20" i="4"/>
  <c r="AT6" i="2"/>
  <c r="BC13" i="1"/>
  <c r="AS29" i="2"/>
  <c r="D14" i="4"/>
  <c r="D16" i="4"/>
  <c r="E14" i="4"/>
  <c r="E16" i="4"/>
  <c r="AX38" i="1"/>
  <c r="AU29" i="2"/>
  <c r="AN29" i="2"/>
  <c r="C14" i="4"/>
  <c r="C16" i="4"/>
  <c r="F14" i="4"/>
  <c r="F16" i="4"/>
  <c r="F3" i="4"/>
  <c r="D3" i="4"/>
  <c r="G11" i="4"/>
  <c r="AL21" i="2"/>
  <c r="AL29" i="2"/>
  <c r="C31" i="4"/>
  <c r="BH39" i="1"/>
  <c r="BE30" i="2"/>
  <c r="AZ15" i="2"/>
  <c r="BI22" i="1"/>
  <c r="BF15" i="2"/>
  <c r="BH22" i="1"/>
  <c r="BE15" i="2"/>
  <c r="BJ17" i="1"/>
  <c r="BG10" i="2"/>
  <c r="AZ10" i="2"/>
  <c r="BI17" i="1"/>
  <c r="BF10" i="2"/>
  <c r="BJ16" i="1"/>
  <c r="BG9" i="2"/>
  <c r="G39" i="4"/>
  <c r="BH36" i="1"/>
  <c r="BE27" i="2"/>
  <c r="G30" i="4"/>
  <c r="BI36" i="1"/>
  <c r="BF27" i="2"/>
  <c r="BJ36" i="1"/>
  <c r="BG27" i="2"/>
  <c r="BI16" i="1"/>
  <c r="BF9" i="2"/>
  <c r="AZ9" i="2"/>
  <c r="D31" i="4"/>
  <c r="F31" i="4"/>
  <c r="E31" i="4"/>
  <c r="BI35" i="1"/>
  <c r="BF26" i="2"/>
  <c r="AZ26" i="2"/>
  <c r="BJ35" i="1"/>
  <c r="BG26" i="2"/>
  <c r="BH35" i="1"/>
  <c r="BE26" i="2"/>
  <c r="BI15" i="1"/>
  <c r="BF8" i="2"/>
  <c r="BH15" i="1"/>
  <c r="BE8" i="2"/>
  <c r="AZ8" i="2"/>
  <c r="BJ15" i="1"/>
  <c r="BG8" i="2"/>
  <c r="G22" i="4"/>
  <c r="E17" i="4"/>
  <c r="BB25" i="1"/>
  <c r="AY21" i="2"/>
  <c r="BC25" i="1"/>
  <c r="BD25" i="1"/>
  <c r="BA21" i="2"/>
  <c r="G3" i="4"/>
  <c r="BJ18" i="1"/>
  <c r="BG11" i="2"/>
  <c r="BI18" i="1"/>
  <c r="BF11" i="2"/>
  <c r="BH18" i="1"/>
  <c r="BE11" i="2"/>
  <c r="AZ11" i="2"/>
  <c r="F17" i="4"/>
  <c r="D17" i="4"/>
  <c r="BD38" i="1"/>
  <c r="BA29" i="2"/>
  <c r="BC38" i="1"/>
  <c r="F23" i="4"/>
  <c r="F25" i="4"/>
  <c r="C23" i="4"/>
  <c r="C25" i="4"/>
  <c r="D23" i="4"/>
  <c r="D25" i="4"/>
  <c r="BB38" i="1"/>
  <c r="AY29" i="2"/>
  <c r="E23" i="4"/>
  <c r="E25" i="4"/>
  <c r="D4" i="4"/>
  <c r="F29" i="4"/>
  <c r="D29" i="4"/>
  <c r="BJ13" i="1"/>
  <c r="BG6" i="2"/>
  <c r="BI13" i="1"/>
  <c r="C29" i="4"/>
  <c r="AZ6" i="2"/>
  <c r="E29" i="4"/>
  <c r="BH13" i="1"/>
  <c r="BE6" i="2"/>
  <c r="G20" i="4"/>
  <c r="E4" i="4"/>
  <c r="AA38" i="2"/>
  <c r="H39" i="2"/>
  <c r="G16" i="4"/>
  <c r="C17" i="4"/>
  <c r="G14" i="4"/>
  <c r="C4" i="4"/>
  <c r="F4" i="4"/>
  <c r="E40" i="4"/>
  <c r="C5" i="4"/>
  <c r="D40" i="4"/>
  <c r="C40" i="4"/>
  <c r="F40" i="4"/>
  <c r="G31" i="4"/>
  <c r="E5" i="4"/>
  <c r="G17" i="4"/>
  <c r="F5" i="4"/>
  <c r="E26" i="4"/>
  <c r="D26" i="4"/>
  <c r="BI25" i="1"/>
  <c r="BF21" i="2"/>
  <c r="BJ25" i="1"/>
  <c r="BG21" i="2"/>
  <c r="AZ21" i="2"/>
  <c r="BH25" i="1"/>
  <c r="BE21" i="2"/>
  <c r="D5" i="4"/>
  <c r="G25" i="4"/>
  <c r="C26" i="4"/>
  <c r="G4" i="4"/>
  <c r="H40" i="2"/>
  <c r="AA39" i="2"/>
  <c r="F26" i="4"/>
  <c r="G29" i="4"/>
  <c r="E38" i="4"/>
  <c r="C38" i="4"/>
  <c r="D38" i="4"/>
  <c r="F38" i="4"/>
  <c r="BF6" i="2"/>
  <c r="G23" i="4"/>
  <c r="BJ38" i="1"/>
  <c r="BG29" i="2"/>
  <c r="BI38" i="1"/>
  <c r="AZ29" i="2"/>
  <c r="D32" i="4"/>
  <c r="D34" i="4"/>
  <c r="E32" i="4"/>
  <c r="E34" i="4"/>
  <c r="BH38" i="1"/>
  <c r="BE29" i="2"/>
  <c r="F32" i="4"/>
  <c r="F34" i="4"/>
  <c r="C32" i="4"/>
  <c r="D6" i="4"/>
  <c r="G40" i="4"/>
  <c r="F35" i="4"/>
  <c r="E35" i="4"/>
  <c r="G5" i="4"/>
  <c r="G32" i="4"/>
  <c r="D35" i="4"/>
  <c r="C6" i="4"/>
  <c r="C34" i="4"/>
  <c r="E41" i="4"/>
  <c r="E43" i="4"/>
  <c r="F41" i="4"/>
  <c r="F43" i="4"/>
  <c r="C41" i="4"/>
  <c r="C43" i="4"/>
  <c r="BF29" i="2"/>
  <c r="D41" i="4"/>
  <c r="D43" i="4"/>
  <c r="E6" i="4"/>
  <c r="F6" i="4"/>
  <c r="G38" i="4"/>
  <c r="H41" i="2"/>
  <c r="AA40" i="2"/>
  <c r="G26" i="4"/>
  <c r="D44" i="4"/>
  <c r="F44" i="4"/>
  <c r="E44" i="4"/>
  <c r="G34" i="4"/>
  <c r="G35" i="4"/>
  <c r="C35" i="4"/>
  <c r="AA41" i="2"/>
  <c r="H42" i="2"/>
  <c r="G43" i="4"/>
  <c r="C44" i="4"/>
  <c r="G41" i="4"/>
  <c r="G6" i="4"/>
  <c r="H43" i="2"/>
  <c r="AA42" i="2"/>
  <c r="G44" i="4"/>
  <c r="H44" i="2"/>
  <c r="AA43" i="2"/>
  <c r="AA44" i="2"/>
  <c r="H45" i="2"/>
  <c r="H46" i="2"/>
  <c r="AA45" i="2"/>
  <c r="H47" i="2"/>
  <c r="AA46" i="2"/>
  <c r="H48" i="2"/>
  <c r="AA47" i="2"/>
  <c r="AA48" i="2"/>
  <c r="H49" i="2"/>
  <c r="H50" i="2"/>
  <c r="AA49" i="2"/>
  <c r="AA50" i="2"/>
  <c r="H51" i="2"/>
  <c r="AA51" i="2"/>
  <c r="H52" i="2"/>
  <c r="H53" i="2"/>
  <c r="AA52" i="2"/>
  <c r="AA53" i="2"/>
  <c r="H54" i="2"/>
  <c r="H55" i="2"/>
  <c r="AA54" i="2"/>
  <c r="H56" i="2"/>
  <c r="AA55" i="2"/>
  <c r="AA56" i="2"/>
  <c r="H57" i="2"/>
  <c r="AA57" i="2"/>
  <c r="H58" i="2"/>
  <c r="H59" i="2"/>
  <c r="AA58" i="2"/>
  <c r="AA59" i="2"/>
  <c r="H60" i="2"/>
  <c r="H61" i="2"/>
  <c r="AA60" i="2"/>
  <c r="AA61" i="2"/>
  <c r="H62" i="2"/>
  <c r="AA62" i="2"/>
  <c r="H63" i="2"/>
  <c r="AA63" i="2"/>
  <c r="H64" i="2"/>
  <c r="H65" i="2"/>
  <c r="AA64" i="2"/>
  <c r="AA65" i="2"/>
  <c r="H66" i="2"/>
  <c r="AA66" i="2"/>
  <c r="H67" i="2"/>
  <c r="AA67" i="2"/>
  <c r="H68" i="2"/>
  <c r="AA68" i="2"/>
  <c r="H69" i="2"/>
  <c r="AA69" i="2"/>
  <c r="H70" i="2"/>
  <c r="H71" i="2"/>
  <c r="AA70" i="2"/>
  <c r="AA71" i="2"/>
  <c r="H72" i="2"/>
  <c r="AA72" i="2"/>
  <c r="H73" i="2"/>
  <c r="AA73" i="2"/>
  <c r="H74" i="2"/>
  <c r="AA74" i="2"/>
  <c r="H75" i="2"/>
  <c r="AA75" i="2"/>
  <c r="H76" i="2"/>
  <c r="AA76" i="2"/>
  <c r="H77" i="2"/>
  <c r="AA77" i="2"/>
  <c r="H78" i="2"/>
  <c r="AA78" i="2"/>
  <c r="H79" i="2"/>
  <c r="AA79" i="2"/>
  <c r="H80" i="2"/>
  <c r="AA80" i="2"/>
  <c r="H81" i="2"/>
  <c r="AA81" i="2"/>
  <c r="H82" i="2"/>
  <c r="AA82" i="2"/>
  <c r="H83" i="2"/>
  <c r="AA83" i="2"/>
  <c r="H84" i="2"/>
  <c r="AA84" i="2"/>
  <c r="H85" i="2"/>
  <c r="AA85" i="2"/>
  <c r="H86" i="2"/>
  <c r="AA86" i="2"/>
  <c r="H87" i="2"/>
  <c r="AA87" i="2"/>
  <c r="H88" i="2"/>
  <c r="AA88" i="2"/>
  <c r="H89" i="2"/>
  <c r="AA89" i="2"/>
  <c r="H90" i="2"/>
  <c r="AA90" i="2"/>
  <c r="H91" i="2"/>
  <c r="AA91" i="2"/>
  <c r="H92" i="2"/>
  <c r="AA92" i="2"/>
  <c r="H93" i="2"/>
  <c r="AA93" i="2"/>
  <c r="H94" i="2"/>
  <c r="AA94" i="2"/>
  <c r="H95" i="2"/>
  <c r="AA95" i="2"/>
  <c r="H96" i="2"/>
  <c r="H97" i="2"/>
  <c r="AA96" i="2"/>
  <c r="H98" i="2"/>
  <c r="AA97" i="2"/>
  <c r="H99" i="2"/>
  <c r="AA98" i="2"/>
  <c r="AA99" i="2"/>
  <c r="H100" i="2"/>
  <c r="H101" i="2"/>
  <c r="AA100" i="2"/>
  <c r="H102" i="2"/>
  <c r="AA101" i="2"/>
  <c r="H103" i="2"/>
  <c r="AA102" i="2"/>
  <c r="H104" i="2"/>
  <c r="AA103" i="2"/>
  <c r="H105" i="2"/>
  <c r="AA104" i="2"/>
  <c r="H106" i="2"/>
  <c r="AA105" i="2"/>
  <c r="H107" i="2"/>
  <c r="AA106" i="2"/>
  <c r="H108" i="2"/>
  <c r="AA107" i="2"/>
  <c r="H109" i="2"/>
  <c r="AA108" i="2"/>
  <c r="H110" i="2"/>
  <c r="AA109" i="2"/>
  <c r="H111" i="2"/>
  <c r="AA110" i="2"/>
  <c r="H112" i="2"/>
  <c r="AA111" i="2"/>
  <c r="H113" i="2"/>
  <c r="AA112" i="2"/>
  <c r="H114" i="2"/>
  <c r="AA113" i="2"/>
  <c r="H115" i="2"/>
  <c r="AA114" i="2"/>
  <c r="H116" i="2"/>
  <c r="AA115" i="2"/>
  <c r="H117" i="2"/>
  <c r="AA116" i="2"/>
  <c r="H118" i="2"/>
  <c r="AA117" i="2"/>
  <c r="H119" i="2"/>
  <c r="AA118" i="2"/>
  <c r="H120" i="2"/>
  <c r="AA119" i="2"/>
  <c r="AA120" i="2"/>
</calcChain>
</file>

<file path=xl/comments1.xml><?xml version="1.0" encoding="utf-8"?>
<comments xmlns="http://schemas.openxmlformats.org/spreadsheetml/2006/main">
  <authors>
    <author>tc={43CB6744-71A5-472E-AE3F-4659B2490332}</author>
  </authors>
  <commentList>
    <comment ref="BL31" authorId="0">
      <text>
        <r>
          <rPr>
            <sz val="11"/>
            <color theme="1"/>
            <rFont val="Arial Narrow"/>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Las acciones específicas fueron incorporadas posterior a la integración.</t>
        </r>
      </text>
    </comment>
  </commentList>
</comments>
</file>

<file path=xl/sharedStrings.xml><?xml version="1.0" encoding="utf-8"?>
<sst xmlns="http://schemas.openxmlformats.org/spreadsheetml/2006/main" count="1281" uniqueCount="888">
  <si>
    <t>Unidad Administrativa:</t>
  </si>
  <si>
    <t>250 - Dirección General de Capacitación</t>
  </si>
  <si>
    <t>Objetivo Estratégico:</t>
  </si>
  <si>
    <t>Programa presupuestario:</t>
  </si>
  <si>
    <t>Clave</t>
  </si>
  <si>
    <t>Nivel MIR</t>
  </si>
  <si>
    <t>Resumen Narrativo</t>
  </si>
  <si>
    <t>Indicadores</t>
  </si>
  <si>
    <t>Medios de Verificación</t>
  </si>
  <si>
    <t>Supuestos</t>
  </si>
  <si>
    <t>Metas</t>
  </si>
  <si>
    <t>Programación Presupuestaria PEF</t>
  </si>
  <si>
    <t>Nombre</t>
  </si>
  <si>
    <t>Definición</t>
  </si>
  <si>
    <t>Método de Cálculo</t>
  </si>
  <si>
    <t>Frecuencia de Medición</t>
  </si>
  <si>
    <t>Unidad de medida</t>
  </si>
  <si>
    <t>Dimensión del Indicador</t>
  </si>
  <si>
    <t>Tipo de Indicador</t>
  </si>
  <si>
    <t>Tipo de valor de la meta</t>
  </si>
  <si>
    <t>Tipo de meta</t>
  </si>
  <si>
    <t>Comportamiento esperado</t>
  </si>
  <si>
    <t>Periodo de cumplimiento</t>
  </si>
  <si>
    <t>Valor de línea base</t>
  </si>
  <si>
    <t>Año de línea base</t>
  </si>
  <si>
    <t>Justificación de línea de base</t>
  </si>
  <si>
    <t>AVANCE ANUAL</t>
  </si>
  <si>
    <t>AVANCE 1° TRIMESTRE</t>
  </si>
  <si>
    <t xml:space="preserve">AVANCE 2° TRIMESTRE </t>
  </si>
  <si>
    <t>AVANCE 3° TRIMESTRE</t>
  </si>
  <si>
    <t xml:space="preserve">AVANCE 4° TRIMESTRE </t>
  </si>
  <si>
    <t>Acciones específicas</t>
  </si>
  <si>
    <t>Partidas específicas</t>
  </si>
  <si>
    <t>Total Gasto Ordinario</t>
  </si>
  <si>
    <t>Techo Presupuestario</t>
  </si>
  <si>
    <t>Inicio</t>
  </si>
  <si>
    <t>Término</t>
  </si>
  <si>
    <t>Meta programada anual</t>
  </si>
  <si>
    <t>Meta alcanzada anual</t>
  </si>
  <si>
    <t>Variación % anual con parámetro de semaforización</t>
  </si>
  <si>
    <t>Resultado anual</t>
  </si>
  <si>
    <t>Porcentaje de avance</t>
  </si>
  <si>
    <t xml:space="preserve">Justificación de la variación anual </t>
  </si>
  <si>
    <t>Programado</t>
  </si>
  <si>
    <t>Alcanzado</t>
  </si>
  <si>
    <t>Variación % con parámetro de semaforización</t>
  </si>
  <si>
    <t>Resultado</t>
  </si>
  <si>
    <t>Justificación de variación</t>
  </si>
  <si>
    <t>Clasificador</t>
  </si>
  <si>
    <t>Descripción</t>
  </si>
  <si>
    <t>GAF01</t>
  </si>
  <si>
    <t>Fin</t>
  </si>
  <si>
    <t>Anual</t>
  </si>
  <si>
    <t>Porcentaje</t>
  </si>
  <si>
    <t>Eficacia</t>
  </si>
  <si>
    <t>Estratégico</t>
  </si>
  <si>
    <t>Relativo</t>
  </si>
  <si>
    <t>Acumulada</t>
  </si>
  <si>
    <t>Ascendente</t>
  </si>
  <si>
    <t>GAP01</t>
  </si>
  <si>
    <t>Propósito</t>
  </si>
  <si>
    <t>Promedio</t>
  </si>
  <si>
    <t xml:space="preserve">Constante </t>
  </si>
  <si>
    <t>GAC01</t>
  </si>
  <si>
    <t>Componente</t>
  </si>
  <si>
    <t>Trimestral</t>
  </si>
  <si>
    <t>Eficiencia</t>
  </si>
  <si>
    <t>Gestión</t>
  </si>
  <si>
    <t>Calidad</t>
  </si>
  <si>
    <t>Semestral</t>
  </si>
  <si>
    <t>GOA01</t>
  </si>
  <si>
    <t>Actividad</t>
  </si>
  <si>
    <t>Productos alimenticios para el personal en las instalaciones de las dependencias y entidades</t>
  </si>
  <si>
    <t>Viáticos nacionales para servidores públicos en el desempeño de funciones oficiales</t>
  </si>
  <si>
    <t>Servicios para capacitación a servidores públicos</t>
  </si>
  <si>
    <t>Impresión y elaboración de material informativo derivado de la operación y administración de las dependencias y entidades</t>
  </si>
  <si>
    <t>Otros servicios comerciales</t>
  </si>
  <si>
    <t>Pasajes aéreos nacionales para servidores públicos de mando en el desempeño de comisiones y funciones oficiales</t>
  </si>
  <si>
    <t>Pasajes terrestres nacionales para servidores públicos de mando en el desempeño de comisiones y funciones oficiales</t>
  </si>
  <si>
    <t>Servicios de desarrollo de aplicaciones informáticas</t>
  </si>
  <si>
    <t>Clave de la Acción Específica</t>
  </si>
  <si>
    <t>Programación Presupuestaria al Primer Trimestre</t>
  </si>
  <si>
    <t>Programación Presupuestaria al Segundo Trimestre</t>
  </si>
  <si>
    <t>Programación Presupuestaria al Tercer Trimestre</t>
  </si>
  <si>
    <t>Programación Presupuestaria al Cuarto Trimestre</t>
  </si>
  <si>
    <t xml:space="preserve">Gasto ordinario modificado anual </t>
  </si>
  <si>
    <t>Ejercido acumulado al periodo</t>
  </si>
  <si>
    <t>Comprometido anual</t>
  </si>
  <si>
    <t>Reservado anual</t>
  </si>
  <si>
    <t xml:space="preserve">Disponible anual </t>
  </si>
  <si>
    <t>Otras asesorías para la operación de programas</t>
  </si>
  <si>
    <t>Clave Objetivo Estratégico</t>
  </si>
  <si>
    <t>Objetivo Estratégico</t>
  </si>
  <si>
    <t>Secretaría</t>
  </si>
  <si>
    <t>Clave de Unidad Administrativa</t>
  </si>
  <si>
    <t>Descripción Unidad Administrativa</t>
  </si>
  <si>
    <t>Clave nivel de la MIR</t>
  </si>
  <si>
    <t>Nivel de la MIR</t>
  </si>
  <si>
    <t>Resumen Narrativo / Objetivo</t>
  </si>
  <si>
    <t>Nombre de Indicador</t>
  </si>
  <si>
    <t>Definición de Indicador</t>
  </si>
  <si>
    <t>Unidad de Medida</t>
  </si>
  <si>
    <t>Dimensión</t>
  </si>
  <si>
    <t>Tipo de indicador</t>
  </si>
  <si>
    <t>Comportamiento Esperado</t>
  </si>
  <si>
    <t>Periodo de inicio</t>
  </si>
  <si>
    <t>Periodo de termino</t>
  </si>
  <si>
    <t>Valor línea base</t>
  </si>
  <si>
    <t>Año línea base</t>
  </si>
  <si>
    <t>Justificación de línea base</t>
  </si>
  <si>
    <t xml:space="preserve">Meta Programada Anual </t>
  </si>
  <si>
    <t>1T Programado</t>
  </si>
  <si>
    <t xml:space="preserve">1T Alcanzado </t>
  </si>
  <si>
    <t>1T Variación %</t>
  </si>
  <si>
    <t>Avance respecto a la Meta</t>
  </si>
  <si>
    <t>1T Justificación</t>
  </si>
  <si>
    <t>2T Programado</t>
  </si>
  <si>
    <t xml:space="preserve">2T Alcanzado </t>
  </si>
  <si>
    <t>2T Variación %</t>
  </si>
  <si>
    <t>2T Justificación</t>
  </si>
  <si>
    <t>3T Programado</t>
  </si>
  <si>
    <t xml:space="preserve">3T Alcanzado </t>
  </si>
  <si>
    <t>3T Variación %</t>
  </si>
  <si>
    <t>3T Justificación</t>
  </si>
  <si>
    <t>4T Programado</t>
  </si>
  <si>
    <t xml:space="preserve">4T Alcanzado </t>
  </si>
  <si>
    <t>4T Variación %</t>
  </si>
  <si>
    <t>4T Justificación</t>
  </si>
  <si>
    <t xml:space="preserve"> Programado Anual</t>
  </si>
  <si>
    <t xml:space="preserve"> Alcanzado  Anual</t>
  </si>
  <si>
    <t xml:space="preserve"> Variación %  Anual</t>
  </si>
  <si>
    <t xml:space="preserve"> Justificación  Anual</t>
  </si>
  <si>
    <t>Partidas específicas 1T</t>
  </si>
  <si>
    <t>Gasto ordinario modificado 1T</t>
  </si>
  <si>
    <t>Ejercido acumulado al 1T</t>
  </si>
  <si>
    <t>Comprometido 1T</t>
  </si>
  <si>
    <t>Reservado 1T</t>
  </si>
  <si>
    <t>Disponible 1T</t>
  </si>
  <si>
    <t>Partidas específicas 2T</t>
  </si>
  <si>
    <t>Gasto ordinario modificado 2T</t>
  </si>
  <si>
    <t>Ejercido acumulado al 2T</t>
  </si>
  <si>
    <t>Comprometido 2T</t>
  </si>
  <si>
    <t>Reservado 2T</t>
  </si>
  <si>
    <t>Disponible 2T</t>
  </si>
  <si>
    <t>Partidas específicas 3T</t>
  </si>
  <si>
    <t>Gasto ordinario modificado 3T</t>
  </si>
  <si>
    <t>Ejercido acumulado al 3T</t>
  </si>
  <si>
    <t>Comprometido 3T</t>
  </si>
  <si>
    <t>Reservado 3T</t>
  </si>
  <si>
    <t>Disponible 3T</t>
  </si>
  <si>
    <t>Partidas específicas 4T</t>
  </si>
  <si>
    <t>Gasto ordinario modificado 4T</t>
  </si>
  <si>
    <t>Ejercido acumulado al 4T</t>
  </si>
  <si>
    <t>Comprometido 4T</t>
  </si>
  <si>
    <t>Reservado 4T</t>
  </si>
  <si>
    <t>Disponible 4T</t>
  </si>
  <si>
    <t>Bienal</t>
  </si>
  <si>
    <t>Índice</t>
  </si>
  <si>
    <t>Absoluto</t>
  </si>
  <si>
    <t>Descendente</t>
  </si>
  <si>
    <t>Otro (valor absoluto)</t>
  </si>
  <si>
    <t>Economía</t>
  </si>
  <si>
    <t>Proyecto Especial</t>
  </si>
  <si>
    <t>Tasa de variación</t>
  </si>
  <si>
    <t>Suma</t>
  </si>
  <si>
    <t>Promedio porcentual</t>
  </si>
  <si>
    <t>Alineación de Objetivo Estratégico</t>
  </si>
  <si>
    <t>Programa Presupuesto</t>
  </si>
  <si>
    <t>160</t>
  </si>
  <si>
    <t>160 - Dirección General de Asuntos Jurídicos</t>
  </si>
  <si>
    <t>Impulsar el desempeño organizacional y promover un modelo institucional de servicio público orientado a resultados con un enfoque de derechos humanos y perspectiva de género.</t>
  </si>
  <si>
    <t>E004 - Desempeño organizacional y modelo institucional orientado a resultados con enfoque de derechos humanos y perspectiva de género.</t>
  </si>
  <si>
    <t>Presidencia</t>
  </si>
  <si>
    <t>170</t>
  </si>
  <si>
    <t>170 - Dirección General de Comunicación Social y Difusión</t>
  </si>
  <si>
    <t>Promover el pleno ejercicio de los derechos de acceso a la información pública y de protección de datos personales, así como la transparencia y apertura de las instituciones públicas.</t>
  </si>
  <si>
    <t>E002 - Promover el pleno ejercicio de los derechos de acceso a la información pública y de protección de datos personales.</t>
  </si>
  <si>
    <t>180</t>
  </si>
  <si>
    <t>180 - Dirección General de Planeación y Desempeño Institucional</t>
  </si>
  <si>
    <t>210</t>
  </si>
  <si>
    <t>210 - Dirección General de Administración</t>
  </si>
  <si>
    <t>M001 - Actividades de apoyo administrativo</t>
  </si>
  <si>
    <t>220</t>
  </si>
  <si>
    <t>220 - Dirección General de Asuntos Internacionales</t>
  </si>
  <si>
    <t>Secretaría Ejecutiva</t>
  </si>
  <si>
    <t>230</t>
  </si>
  <si>
    <t>230 - Dirección General de Tecnologías de la Información</t>
  </si>
  <si>
    <t>Coordinar el Sistema Nacional de Transparencia y de Protección de Datos Personales, para que los órganos garantes establezcan, apliquen y evalúen acciones de acceso a la información pública,  protección y debido tratamiento de datos personales.</t>
  </si>
  <si>
    <t>E003 - Coordinar el Sistema Nacional de Transparencia, Acceso a la Información y de Protección de Datos Personales.</t>
  </si>
  <si>
    <t>240</t>
  </si>
  <si>
    <t>240 - Dirección General de Gestión de Información y Estudios</t>
  </si>
  <si>
    <t>250</t>
  </si>
  <si>
    <t>260</t>
  </si>
  <si>
    <t>260 - Dirección General de Promoción y de Vinculación con la Sociedad</t>
  </si>
  <si>
    <t>310</t>
  </si>
  <si>
    <t>310 - Dirección General de Políticas de Acceso</t>
  </si>
  <si>
    <t>Secretaría de Acceso a la Información</t>
  </si>
  <si>
    <t>320</t>
  </si>
  <si>
    <t xml:space="preserve">320 - Dirección General de Evaluación </t>
  </si>
  <si>
    <t>Garantizar el óptimo cumplimiento de los derechos de acceso a la información pública y la protección de datos personales.</t>
  </si>
  <si>
    <t>E001 - Garantizar el óptimo cumplimiento de los derechos de acceso a la información pública y la protección de datos personales.</t>
  </si>
  <si>
    <t>330</t>
  </si>
  <si>
    <t>330 - Dirección General de Gobierno Abierto y Transparencia</t>
  </si>
  <si>
    <t>340</t>
  </si>
  <si>
    <t>340 - Dirección General de Enlace con Autoridades Laborales, Sindicatos, Universidades, Personas Físicas y Morales</t>
  </si>
  <si>
    <t>350</t>
  </si>
  <si>
    <t>350 - Dirección General de Enlace con Partidos Políticos, Organismos Electorales y Descentralizados</t>
  </si>
  <si>
    <t>360</t>
  </si>
  <si>
    <t>360 - Dirección General de Enlace con Organismos Públicos Autónomos, Empresas Paraestatales, Entidades Financieras, Fondos y Fideicomisos</t>
  </si>
  <si>
    <t>370</t>
  </si>
  <si>
    <t>370 - Dirección General de Enlace con los Poderes Legislativo y Judicial</t>
  </si>
  <si>
    <t>380</t>
  </si>
  <si>
    <t>380 - Dirección General de Enlace con la Administración Pública Centralizada y Tribunales Administrativos</t>
  </si>
  <si>
    <t>410</t>
  </si>
  <si>
    <t>410 - Dirección General de Normatividad y Consulta</t>
  </si>
  <si>
    <t>Secretaría de Protección de Datos Personales</t>
  </si>
  <si>
    <t>420</t>
  </si>
  <si>
    <t>420 - Dirección General de Investigación y Verificación del Sector Privado</t>
  </si>
  <si>
    <t>430</t>
  </si>
  <si>
    <t>430 - Dirección General de Protección de Derechos y Sanción</t>
  </si>
  <si>
    <t>440</t>
  </si>
  <si>
    <t>440 - Dirección General de Prevención y Autorregulación</t>
  </si>
  <si>
    <t>450 - Dirección General de Evaluación, Investigación y Verificación del Sector Público</t>
  </si>
  <si>
    <t>500</t>
  </si>
  <si>
    <t>500 - Órgano Interno de Control</t>
  </si>
  <si>
    <t>O001 - Actividades de apoyo a la función pública y buen gobierno</t>
  </si>
  <si>
    <t>610</t>
  </si>
  <si>
    <t>610 - Dirección General de Vinculación, Coordinación y Colaboración con Entidades Federativas</t>
  </si>
  <si>
    <t>Secretaría Ejecutiva del SNT</t>
  </si>
  <si>
    <t>620</t>
  </si>
  <si>
    <t>620 - Dirección General Técnica, Seguimiento y Normatividad</t>
  </si>
  <si>
    <t>710</t>
  </si>
  <si>
    <t>710 - Dirección General de Atención al Pleno</t>
  </si>
  <si>
    <t>Secretaría Técnica del Pleno</t>
  </si>
  <si>
    <t>720</t>
  </si>
  <si>
    <t>720 - Dirección General de Cumplimientos y Responsabilidades</t>
  </si>
  <si>
    <t>PE01</t>
  </si>
  <si>
    <t>Partida</t>
  </si>
  <si>
    <t>Descripción de partida</t>
  </si>
  <si>
    <t>SERVICIOS PERSONALES</t>
  </si>
  <si>
    <t>Haberes</t>
  </si>
  <si>
    <t>Sueldos base</t>
  </si>
  <si>
    <t>Retribuciones por adscripción en el extranjero</t>
  </si>
  <si>
    <t>Honorarios</t>
  </si>
  <si>
    <t>Sueldos base al personal eventual</t>
  </si>
  <si>
    <t>Compensaciones a sustitutos de profesores</t>
  </si>
  <si>
    <t>Retribuciones por servicios de carácter social</t>
  </si>
  <si>
    <t>Retribución a los representantes de los trabajadores y de los patrones en la Junta Federal de Conciliación y Arbitraje</t>
  </si>
  <si>
    <t>Prima quinquenal por años de servicios efectivos prestados</t>
  </si>
  <si>
    <t>Acreditación por años de servicio en la docencia y al personal administrativo de las instituciones de educación superior</t>
  </si>
  <si>
    <t>Prima de perseverancia por años de servicio activo en el Ejército, Fuerza Aérea y Armada Mexicanos</t>
  </si>
  <si>
    <t>Antigüedad</t>
  </si>
  <si>
    <t>Primas de vacaciones y dominical</t>
  </si>
  <si>
    <t>Aguinaldo o gratificación de fin de año</t>
  </si>
  <si>
    <t>Remuneraciones por horas extraordinarias</t>
  </si>
  <si>
    <t>Acreditación por titulación en la docencia</t>
  </si>
  <si>
    <t>Acreditación al personal docente por años de estudio de licenciatura</t>
  </si>
  <si>
    <t>Compensaciones por servicios especiales</t>
  </si>
  <si>
    <t>Compensaciones por servicios eventuales</t>
  </si>
  <si>
    <t>Compensaciones de retiro</t>
  </si>
  <si>
    <t>Compensaciones de servicios</t>
  </si>
  <si>
    <t>Compensaciones adicionales por servicios especiales</t>
  </si>
  <si>
    <t>Asignaciones docentes, pedagógicas genéricas y específicas</t>
  </si>
  <si>
    <t>Compensación por adquisición de material didáctico</t>
  </si>
  <si>
    <t>Compensación por actualización y formación académica</t>
  </si>
  <si>
    <t>Compensaciones a médicos residentes</t>
  </si>
  <si>
    <t>Gastos contingentes para el personal radicado en el extranjero</t>
  </si>
  <si>
    <t>Asignaciones inherentes a la conclusión de servicios en la Administración Pública Federal</t>
  </si>
  <si>
    <t>Asignaciones conforme al régimen laboral (Se adiciona)</t>
  </si>
  <si>
    <t>Sobrehaberes</t>
  </si>
  <si>
    <t>Asignaciones de técnico</t>
  </si>
  <si>
    <t>Asignaciones de mando</t>
  </si>
  <si>
    <t>Asignaciones por comisión</t>
  </si>
  <si>
    <t>Asignaciones de vuelo</t>
  </si>
  <si>
    <t>Asignaciones de técnico especial</t>
  </si>
  <si>
    <t>Honorarios especiales</t>
  </si>
  <si>
    <t>Participaciones por vigilancia en el cumplimiento de las leyes y custodia de valores</t>
  </si>
  <si>
    <t>Aportaciones al ISSSTE</t>
  </si>
  <si>
    <t>Aportaciones al ISSFAM</t>
  </si>
  <si>
    <t>Aportaciones al IMSS</t>
  </si>
  <si>
    <t>Aportaciones de seguridad social contractuales</t>
  </si>
  <si>
    <t>Aportaciones al seguro de cesantía en edad avanzada y vejez</t>
  </si>
  <si>
    <t>Aportaciones al FOVISSSTE</t>
  </si>
  <si>
    <t>Aportaciones al INFONAVIT</t>
  </si>
  <si>
    <t>Aportaciones al Sistema de Ahorro para el Retiro</t>
  </si>
  <si>
    <t>Depósitos para el ahorro solidario</t>
  </si>
  <si>
    <t>Cuotas para el seguro de vida del personal civil</t>
  </si>
  <si>
    <t>Cuotas para el seguro de vida del personal militar</t>
  </si>
  <si>
    <t>Cuotas para el seguro de gastos médicos del personal civil</t>
  </si>
  <si>
    <t>Cuotas para el seguro de separación individualizado</t>
  </si>
  <si>
    <t>Cuotas para el seguro colectivo de retiro</t>
  </si>
  <si>
    <t>Seguro de responsabilidad civil, asistencia legal y otros seguros</t>
  </si>
  <si>
    <t>Cuotas para el fondo de ahorro del personal civil</t>
  </si>
  <si>
    <t>Cuotas para el fondo de ahorro de generales, almirantes, jefes y oficiales</t>
  </si>
  <si>
    <t>Cuotas para el fondo de trabajo del personal del Ejército, Fuerza Aérea y Armada Mexicanos</t>
  </si>
  <si>
    <t>Indemnizaciones por accidentes en el trabajo</t>
  </si>
  <si>
    <t>Pago de liquidaciones</t>
  </si>
  <si>
    <t>Prestaciones de retiro</t>
  </si>
  <si>
    <t>Prestaciones establecidas por condiciones generales de trabajo o contratos colectivos de trabajo</t>
  </si>
  <si>
    <t>Compensación garantizada</t>
  </si>
  <si>
    <t>Asignaciones adicionales al sueldo</t>
  </si>
  <si>
    <t>Apoyos a la capacitación de los servidores públicos</t>
  </si>
  <si>
    <t>Otras prestaciones</t>
  </si>
  <si>
    <t>Pago extraordinario por riesgo</t>
  </si>
  <si>
    <t>Incrementos a las percepciones</t>
  </si>
  <si>
    <t>Creación de plazas</t>
  </si>
  <si>
    <t>Otras medidas de carácter laboral y económico</t>
  </si>
  <si>
    <t>Previsiones para aportaciones al ISSSTE</t>
  </si>
  <si>
    <t>Previsiones para aportaciones al FOVISSSTE</t>
  </si>
  <si>
    <t>Previsiones para aportaciones al Sistema de Ahorro para el Retiro</t>
  </si>
  <si>
    <t>Previsiones para aportaciones al seguro de cesantía en edad avanzada y vejez</t>
  </si>
  <si>
    <t>Previsiones para los depósitos al ahorro solidario</t>
  </si>
  <si>
    <t>Estímulos por productividad y eficiencia</t>
  </si>
  <si>
    <t>Estímulos al personal operativo</t>
  </si>
  <si>
    <t>MATERIALES Y SUMINISTROS</t>
  </si>
  <si>
    <t>Materiales y útiles de oficina</t>
  </si>
  <si>
    <t>Materiales y útiles de impresión y reproducción</t>
  </si>
  <si>
    <t>Material estadístico y geográfico</t>
  </si>
  <si>
    <t>Materiales y útiles consumibles para el procesamiento en equipos y bienes informáticos</t>
  </si>
  <si>
    <t>Material de apoyo informativo</t>
  </si>
  <si>
    <t>Material para información en actividades de investigación científica y tecnológica</t>
  </si>
  <si>
    <t>Material de limpieza</t>
  </si>
  <si>
    <t>Materiales y suministros para planteles educativos</t>
  </si>
  <si>
    <t>Productos alimenticios para el Ejército, Fuerza Aérea y Armada Mexicanos, y para los efectivos que participen en programas de seguridad pública</t>
  </si>
  <si>
    <t>Productos alimenticios para personas derivado de la prestación de servicios públicos en unidades de salud, educativas, de readaptación social y otras</t>
  </si>
  <si>
    <t>Productos alimenticios para el personal que realiza labores en campo o de supervisión</t>
  </si>
  <si>
    <t>Productos alimenticios para la población en caso de desastres naturales</t>
  </si>
  <si>
    <t>Productos alimenticios para el personal derivado de actividades extraordinarias</t>
  </si>
  <si>
    <t>Productos alimenticios para animales</t>
  </si>
  <si>
    <t>Utensilios para el servicio de alimentación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</si>
  <si>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</si>
  <si>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</si>
  <si>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</si>
  <si>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</si>
  <si>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</si>
  <si>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</si>
  <si>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</si>
  <si>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para su comercialización en tiendas del sector público</t>
  </si>
  <si>
    <t>Otros productos adquiridos como materia prima</t>
  </si>
  <si>
    <t>Petróleo, gas y sus derivados adquiridos como materia prima</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</si>
  <si>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</si>
  <si>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</si>
  <si>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</si>
  <si>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</si>
  <si>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</si>
  <si>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</si>
  <si>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</si>
  <si>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</si>
  <si>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</si>
  <si>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</si>
  <si>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Plaguicidas, abonos y fertilizantes</t>
  </si>
  <si>
    <t>Medicinas y productos farmacéuticos</t>
  </si>
  <si>
    <t>Materiales, accesorios y suministros médicos</t>
  </si>
  <si>
    <t>Materiales, accesorios y suministros de laboratorio</t>
  </si>
  <si>
    <t>Otros productos químicos</t>
  </si>
  <si>
    <t>Combustibles, lubricantes y aditivos para vehículos terrestres, aéreos, marítimos, lacustres y fluviales destinados a la ejecución de programas de seguridad pública y nacional</t>
  </si>
  <si>
    <t>Combustibles, lubricantes y aditivos para vehículos terrestres, aéreos, marítimos, lacustres y fluviales destinados a servicios públicos y la operación de programas públicos</t>
  </si>
  <si>
    <t>Combustibles, lubricantes y aditivos para vehículos terrestres, aéreos, marítimos, lacustres y fluviales destinados a servicios administrativos</t>
  </si>
  <si>
    <t>Combustibles, lubricantes y aditivos para vehículos terrestres, aéreos, marítimos, lacustres y fluviales asignados a servidores públicos</t>
  </si>
  <si>
    <t>Combustibles, lubricantes y aditivos para maquinaria, equipo de producción y servicios administrativos</t>
  </si>
  <si>
    <t>PIDIREGAS cargos variables</t>
  </si>
  <si>
    <t>Combustibles nacionales para plantas productivas</t>
  </si>
  <si>
    <t>Combustibles de importación para plantas productivas</t>
  </si>
  <si>
    <t>Vestuario y uniformes</t>
  </si>
  <si>
    <t>Prendas de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</si>
  <si>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</si>
  <si>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</si>
  <si>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</si>
  <si>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</si>
  <si>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</si>
  <si>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</si>
  <si>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</si>
  <si>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</si>
  <si>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</si>
  <si>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para equipo de cómputo y telecomunicaciones</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</si>
  <si>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</si>
  <si>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</si>
  <si>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</si>
  <si>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</si>
  <si>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</si>
  <si>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</si>
  <si>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 de energía eléctrica</t>
  </si>
  <si>
    <t>Servicio de gas</t>
  </si>
  <si>
    <t>Servicio de agua</t>
  </si>
  <si>
    <t>Servicio telefónico convencional</t>
  </si>
  <si>
    <t>Servicio de telefonía celular</t>
  </si>
  <si>
    <t>Servicio de radiolocalización</t>
  </si>
  <si>
    <t>Servicios de telecomunicaciones</t>
  </si>
  <si>
    <t>Servicios de internet</t>
  </si>
  <si>
    <t>Servicios de conducción de señales analógicas y digitales</t>
  </si>
  <si>
    <t>Servicio postal</t>
  </si>
  <si>
    <t>Servicio telegráfico</t>
  </si>
  <si>
    <t>Servicios integrales de telecomunicación</t>
  </si>
  <si>
    <t>Contratación de otros servicios</t>
  </si>
  <si>
    <t>Servicios generales para planteles educativos</t>
  </si>
  <si>
    <t>Servicios integrales de infraestructura de cómputo</t>
  </si>
  <si>
    <t>Arrendamiento de terrenos</t>
  </si>
  <si>
    <t>Arrendamiento de edificios y locales</t>
  </si>
  <si>
    <t>Arrendamiento de equipo y bienes informáticos</t>
  </si>
  <si>
    <t>Arrendamiento de mobiliario</t>
  </si>
  <si>
    <t>Arrendamiento de equipo de telecomunicaciones</t>
  </si>
  <si>
    <t>Arrendamiento de equipo e instrumental médico y de laboratorio (Se adiciona)</t>
  </si>
  <si>
    <t>Arrendamiento de vehículos terrestres, aéreos, marítimos, lacustres y fluviales para la ejecución de programas de seguridad pública y nacional</t>
  </si>
  <si>
    <t>Arrendamiento de vehículos terrestres, aéreos, marítimos, lacustres y fluviales para servicios públicos y la operación de programas públicos</t>
  </si>
  <si>
    <t>Arrendamiento de vehículos terrestres, aéreos, marítimos, lacustres y fluviales para servicios administrativos</t>
  </si>
  <si>
    <t>Arrendamiento de vehículos terrestres, aéreos, marítimos, lacustres y fluviales para desastres naturales</t>
  </si>
  <si>
    <t>Arrendamiento de vehículos terrestres, aéreos, marítimos, lacustres y fluviales para servidores públicos</t>
  </si>
  <si>
    <t>Arrendamiento de maquinaria y equipo</t>
  </si>
  <si>
    <t>Patentes, derechos de autor, regalías y otros</t>
  </si>
  <si>
    <t>Arrendamiento de sustancias y productos químicos</t>
  </si>
  <si>
    <t>PIDIREGAS cargos fijos</t>
  </si>
  <si>
    <t>Otros Arrendamientos</t>
  </si>
  <si>
    <t>Asesorías asociadas a convenios, tratados o acuerdos</t>
  </si>
  <si>
    <t>Asesorías por controversias en el marco de los tratados internacionales</t>
  </si>
  <si>
    <t>Consultorías para programas o proyectos financiados por organismos internacionales</t>
  </si>
  <si>
    <t>Servicios relacionados con procedimientos jurisdiccionales</t>
  </si>
  <si>
    <t>Servicios estadísticos y geográficos</t>
  </si>
  <si>
    <t>Servicios relacionados con certificación de procesos</t>
  </si>
  <si>
    <t>Servicios de mantenimiento de aplicaciones informáticas</t>
  </si>
  <si>
    <t>Estudios e investigaciones</t>
  </si>
  <si>
    <t>Servicios relacionados con traducciones</t>
  </si>
  <si>
    <t>Impresiones de documentos oficiales para la prestación de servicios públicos, identificación, formatos administrativos y fiscales, formas valoradas, certificados y títulos</t>
  </si>
  <si>
    <t>Información en medios masivos derivada de la operación y administración de las dependencias y entidades</t>
  </si>
  <si>
    <t>Servicios de digitalización</t>
  </si>
  <si>
    <t>Gastos de seguridad pública y nacional</t>
  </si>
  <si>
    <t>Gastos en actividades de seguridad y logística del Estado Mayor Presidencial</t>
  </si>
  <si>
    <t>Servicios de vigilancia</t>
  </si>
  <si>
    <t>Subcontratación de servicios con terceros</t>
  </si>
  <si>
    <t>Proyectos para prestación de servicios</t>
  </si>
  <si>
    <t>Servicios integrales</t>
  </si>
  <si>
    <t>Servicios bancarios y financieros</t>
  </si>
  <si>
    <t>Gastos inherentes a la recaudación</t>
  </si>
  <si>
    <t>Seguro de responsabilidad patrimonial del Estado</t>
  </si>
  <si>
    <t>Seguros de bienes patrimoniales</t>
  </si>
  <si>
    <t>Almacenaje, embalaje y envase</t>
  </si>
  <si>
    <t>Fletes y maniobras</t>
  </si>
  <si>
    <t>Comisiones por ventas</t>
  </si>
  <si>
    <t>Mantenimiento y conservación de inmuebles para la prestación de servicios administrativos</t>
  </si>
  <si>
    <t>Mantenimiento y conservación de inmuebles para la prestación de servicios públicos</t>
  </si>
  <si>
    <t>Mantenimiento y conservación de mobiliario y equipo de administración</t>
  </si>
  <si>
    <t>Mantenimiento y conservación de bienes informáticos</t>
  </si>
  <si>
    <t>Instalación, reparación y mantenimiento de equipo e instrumental médico y de laboratorio</t>
  </si>
  <si>
    <t>Mantenimiento y conservación de vehículos terrestres, aéreos, marítimos, lacustres y fluviales</t>
  </si>
  <si>
    <t>Reparación y mantenimiento de equipo de defensa y seguridad</t>
  </si>
  <si>
    <t>Mantenimiento y conservación de maquinaria y equipo</t>
  </si>
  <si>
    <t>Mantenimiento y conservación de plantas e instalaciones productivas</t>
  </si>
  <si>
    <t>Servicios de lavandería, limpieza e higiene</t>
  </si>
  <si>
    <t>Servicios de jardinería y fumigación</t>
  </si>
  <si>
    <t>Difusión de mensajes sobre programas y actividades gubernamentales</t>
  </si>
  <si>
    <t>Difusión de mensajes comerciales para promover la venta de productos o servicios</t>
  </si>
  <si>
    <t>Servicios relacionados con monitoreo de información en medios masivos</t>
  </si>
  <si>
    <t>Pasajes aéreos nacionales para labores en campo y de supervisión</t>
  </si>
  <si>
    <t>Pasajes aéreos nacionales asociados a los programas de seguridad pública y nacional</t>
  </si>
  <si>
    <t>Pasajes aéreos nacionales asociados a desastres naturales</t>
  </si>
  <si>
    <t>Pasajes aéreos internacionales asociados a los programas de seguridad pública y nacional</t>
  </si>
  <si>
    <t>Pasajes aéreos internacionales para servidores públicos en el desempeño de comisiones y funciones oficiales</t>
  </si>
  <si>
    <t>Pasajes terrestres nacionales para labores en campo y de supervisión</t>
  </si>
  <si>
    <t>Pasajes terrestres nacionales asociados a los programas de seguridad pública y nacional</t>
  </si>
  <si>
    <t>Pasajes terrestres nacionales asociados a desastres naturales</t>
  </si>
  <si>
    <t>Pasajes terrestres internacionales asociados a los programas de seguridad pública y nacional</t>
  </si>
  <si>
    <t>Pasajes terrestres internacionales para servidores públicos en el desempeño de comisiones y funciones oficiales</t>
  </si>
  <si>
    <t>Pasajes terrestres nacionales por medio electrónico</t>
  </si>
  <si>
    <t>Pasajes marítimos, lacustres y fluviales para labores en campo y de supervisión (Se adiciona)</t>
  </si>
  <si>
    <t>Pasajes marítimos, lacustres y fluviales asociados a los programas de seguridad pública y nacional (Se adiciona)</t>
  </si>
  <si>
    <t>Pasajes marítimos, lacustres y fluviales asociados a desastres naturales (Se adiciona)</t>
  </si>
  <si>
    <t>Pasajes marítimos, lacustres y fluviales para servidores públicos de mando en el desempeño de comisiones y funciones oficiales (Se adiciona)</t>
  </si>
  <si>
    <t>Viáticos nacionales para labores en campo y de supervisión</t>
  </si>
  <si>
    <t>Viáticos nacionales asociados a los programas de seguridad pública y nacional</t>
  </si>
  <si>
    <t>Viáticos nacionales asociados a desastres naturales</t>
  </si>
  <si>
    <t>Viáticos en el extranjero asociados a los programas de seguridad pública y nacional</t>
  </si>
  <si>
    <t>Viáticos en el extranjero para servidores públicos en el desempeño de comisiones y funciones oficiales</t>
  </si>
  <si>
    <t>Instalación del personal federal</t>
  </si>
  <si>
    <t>Servicios integrales nacionales para servidores públicos en el desempeño de comisiones y funciones oficiales</t>
  </si>
  <si>
    <t>Servicios integrales en el extranjero para servidores públicos en el desempeño de comisiones y funciones oficiales</t>
  </si>
  <si>
    <t>Gastos para operativos y trabajos de campo en áreas rurales</t>
  </si>
  <si>
    <t>Gastos de ceremonial del titular del Ejecutivo Federal</t>
  </si>
  <si>
    <t>Gastos de ceremonial de los titulares de las dependencias y entidades</t>
  </si>
  <si>
    <t>Gastos inherentes a la investidura presidencial</t>
  </si>
  <si>
    <t>Gastos de orden social</t>
  </si>
  <si>
    <t>Congresos y convenciones</t>
  </si>
  <si>
    <t>Exposiciones</t>
  </si>
  <si>
    <t>Gastos para alimentación de servidores públicos de mando</t>
  </si>
  <si>
    <t>Funerales y pagas de defunción</t>
  </si>
  <si>
    <t>Impuestos y derechos de exportación</t>
  </si>
  <si>
    <t>Otros impuestos y derechos</t>
  </si>
  <si>
    <t>Impuestos y derechos de importación</t>
  </si>
  <si>
    <t>Erogaciones por resoluciones por autoridad competente</t>
  </si>
  <si>
    <t>Indemnizaciones por expropiación de predios</t>
  </si>
  <si>
    <t>Otras asignaciones derivadas de resoluciones de Ley</t>
  </si>
  <si>
    <t>Penas, multas, accesorios y actualizaciones</t>
  </si>
  <si>
    <t>Pérdidas del erario federal</t>
  </si>
  <si>
    <t>Otros gastos por responsabilidades</t>
  </si>
  <si>
    <t>Erogaciones por pago de utilidades</t>
  </si>
  <si>
    <t>Impuesto sobre nóminas</t>
  </si>
  <si>
    <t>Gastos de las Comisiones Internacionales de Límites y Aguas</t>
  </si>
  <si>
    <t>Gastos de las oficinas del Servicio Exterior Mexicano</t>
  </si>
  <si>
    <t>Participaciones en Organos de Gobierno</t>
  </si>
  <si>
    <t>Actividades de Coordinación con el Presidente Electo</t>
  </si>
  <si>
    <t>Servicios Corporativos prestados por las Entidades Paraestatales a sus Organismos</t>
  </si>
  <si>
    <t>Servicios prestados entre Organismos de una Entidad Paraestatal</t>
  </si>
  <si>
    <t>Erogaciones por cuenta de terceros</t>
  </si>
  <si>
    <t>Erogaciones recuperables</t>
  </si>
  <si>
    <t>Apertura de Fondo Rotatorio</t>
  </si>
  <si>
    <t>TRANSFERENCIAS, ASIGNACIONES, SUBSIDIOS Y OTRAS AYUDAS</t>
  </si>
  <si>
    <t>Transferencias para cubrir el déficit de operación y los gastos de administración asociados al otorgamiento de subsidios</t>
  </si>
  <si>
    <t>Transferencias a entidades empresariales no financieras derivadas de la obtención de derechos</t>
  </si>
  <si>
    <t>Subsidios a la producción</t>
  </si>
  <si>
    <t>Subsidios a la distribución</t>
  </si>
  <si>
    <t>Subsidios para inversión</t>
  </si>
  <si>
    <t>Subsidios a la prestación de servicios públicos</t>
  </si>
  <si>
    <t>Subsidios para cubrir diferenciales de tasas de interés</t>
  </si>
  <si>
    <t>Subsidios para la adquisición de vivienda de interés social</t>
  </si>
  <si>
    <t>Subsidios al consumo</t>
  </si>
  <si>
    <t>Subsidios a Entidades Federativas y Municipios (Se modifica)</t>
  </si>
  <si>
    <t>Subsidios para capacitación y becas</t>
  </si>
  <si>
    <t>Subsidios a fideicomisos privados y estatales</t>
  </si>
  <si>
    <t>Gastos relacionados con actividades culturales, deportivas y de ayuda extraordinaria</t>
  </si>
  <si>
    <t>Gastos por servicios de traslado de personas</t>
  </si>
  <si>
    <t>Premios, recompensas, pensiones de gracia y pensión recreativa estudiantil</t>
  </si>
  <si>
    <t>Premios, estímulos, recompensas, becas y seguros a deportistas</t>
  </si>
  <si>
    <t>Apoyo a voluntarios que participan en diversos programas federales</t>
  </si>
  <si>
    <t>Compensaciones por servicios de carácter social</t>
  </si>
  <si>
    <t>Apoyos a la investigación científica y tecnológica de instituciones académicas y sector público</t>
  </si>
  <si>
    <t>Apoyos a la investigación científica y tecnológica en instituciones sin fines de lucro</t>
  </si>
  <si>
    <t>Mercancías para su distribución a la población</t>
  </si>
  <si>
    <t>Pago de pensiones y jubilaciones</t>
  </si>
  <si>
    <t>Pago de pensiones y jubilaciones contractuales</t>
  </si>
  <si>
    <t>Transferencias para el pago de pensiones y jubilaciones</t>
  </si>
  <si>
    <t>Pago de sumas aseguradas</t>
  </si>
  <si>
    <t>Prestaciones económicas distintas de pensiones y jubilaciones</t>
  </si>
  <si>
    <t>Aportaciones a fideicomisos públicos</t>
  </si>
  <si>
    <t>Aportaciones a mandatos públicos</t>
  </si>
  <si>
    <t>Trasferencias para cuotas y aportaciones de seguridad social para el IMSS, ISSSTE e ISSFAM por obligación del Estado</t>
  </si>
  <si>
    <t>Transferencias para cuotas y aportaciones a los seguros de retiro, cesantía en edad avanzada y vejez</t>
  </si>
  <si>
    <t>Donativos a instituciones sin fines de lucro</t>
  </si>
  <si>
    <t>Donativos a entidades federativas o municipios</t>
  </si>
  <si>
    <t>Donativos a fideicomisos privados</t>
  </si>
  <si>
    <t>Donativos a fideicomisos estatales</t>
  </si>
  <si>
    <t>Donativos internacionales</t>
  </si>
  <si>
    <t>Cuotas y aportaciones a organismos internacionales</t>
  </si>
  <si>
    <t>Otras aportaciones internacionales</t>
  </si>
  <si>
    <t>BIENES MUEBLES, INMUEBLES E INTANGIBLES</t>
  </si>
  <si>
    <t>Mobiliario</t>
  </si>
  <si>
    <t>Bienes artísticos y culturales</t>
  </si>
  <si>
    <t>Bienes informáticos</t>
  </si>
  <si>
    <t>Equipo de administración</t>
  </si>
  <si>
    <t>Adjudicaciones, expropiaciones e indemnizaciones de bienes muebles</t>
  </si>
  <si>
    <t>Equipos y aparatos audiovisuales</t>
  </si>
  <si>
    <t>Aparatos deportivos</t>
  </si>
  <si>
    <t>Cámaras fotográficas y de video</t>
  </si>
  <si>
    <t>Otro mobiliario y equipo educacional y recreativo</t>
  </si>
  <si>
    <t>Equipo médico y de laboratorio</t>
  </si>
  <si>
    <t>Instrumental médico y de laboratorio</t>
  </si>
  <si>
    <t>Vehículos y equipo terrestres, para la ejecución de programas de seguridad pública y nacional</t>
  </si>
  <si>
    <t>Vehículos y equipo terrestres, destinados exclusivamente para desastres naturales</t>
  </si>
  <si>
    <t>Vehículos y equipo terrestres, destinados a servicios públicos y la operación de programas públicos</t>
  </si>
  <si>
    <t>Vehículos y equipo terrestres, destinados a servicios administrativos</t>
  </si>
  <si>
    <t>Vehículos y equipo terrestres, destinados a servidores públicos</t>
  </si>
  <si>
    <t>Carrocerías y remolques</t>
  </si>
  <si>
    <t>Vehículos y equipo aéreos, para la ejecución de programas de seguridad pública y nacional</t>
  </si>
  <si>
    <t>Vehículos y equipo aéreos, destinados exclusivamente para desastres naturales</t>
  </si>
  <si>
    <t>Vehículos y equipo aéreos, destinados a servicios públicos y la operación de programas públicos</t>
  </si>
  <si>
    <t>Equipo ferroviario</t>
  </si>
  <si>
    <t>Vehículos y equipo marítimo, para la ejecución de programas de seguridad pública y nacional</t>
  </si>
  <si>
    <t>Vehículos y equipo marítimo, destinados a servicios públicos y la operación de programas públicos</t>
  </si>
  <si>
    <t>Construcción de embarcaciones</t>
  </si>
  <si>
    <t>Otros equipos de transporte</t>
  </si>
  <si>
    <t>Maquinaria y equipo de defensa y seguridad pública</t>
  </si>
  <si>
    <t>Equipo de seguridad pública y nacional</t>
  </si>
  <si>
    <t>Maquinaria y equipo agropecuario</t>
  </si>
  <si>
    <t>Maquinaria y equipo industrial</t>
  </si>
  <si>
    <t>Maquinaria y equipo de construcción</t>
  </si>
  <si>
    <t>Equipos y aparatos de comunicaciones y telecomunicaciones</t>
  </si>
  <si>
    <t>Maquinaria y equipo eléctrico y electrónico</t>
  </si>
  <si>
    <t>Herramientas y máquinas herramienta</t>
  </si>
  <si>
    <t>Bienes muebles por arrendamiento financiero</t>
  </si>
  <si>
    <t>Otros bienes muebles</t>
  </si>
  <si>
    <t>Animales de reproducción</t>
  </si>
  <si>
    <t>Animales de trabajo</t>
  </si>
  <si>
    <t>Animales de custodia y vigilancia</t>
  </si>
  <si>
    <t>Terrenos</t>
  </si>
  <si>
    <t>Edificios y locales</t>
  </si>
  <si>
    <t>Adjudicaciones, expropiaciones e indemnizaciones de inmuebles</t>
  </si>
  <si>
    <t>Bienes inmuebles en la modalidad de proyectos de infraestructura productiva de largo plazo</t>
  </si>
  <si>
    <t>Bienes inmuebles por arrendamiento financiero</t>
  </si>
  <si>
    <t>Otros bienes inmuebles</t>
  </si>
  <si>
    <t>Software</t>
  </si>
  <si>
    <t>INVERSION PUBLICA</t>
  </si>
  <si>
    <t>Obras de construcción para edificios habitacionales</t>
  </si>
  <si>
    <t>Mantenimiento y rehabilitación de edificaciones habitacionales</t>
  </si>
  <si>
    <t>Obras de construcción para edificios no habitacionales</t>
  </si>
  <si>
    <t>Mantenimiento y rehabilitación de edificaciones no habitacionales</t>
  </si>
  <si>
    <t>Construcción de obras para el abastecimiento de agua, petróleo, gas, electricidad y telecomunicaciones</t>
  </si>
  <si>
    <t>Mantenimiento y rehabilitación de obras para el abastecimiento de agua, petróleo, gas, electricidad y telecomunicaciones</t>
  </si>
  <si>
    <t>Obras de preedificación en terrenos de construcción</t>
  </si>
  <si>
    <t>Construcción de obras de urbanización</t>
  </si>
  <si>
    <t>Mantenimiento y rehabilitación de obras de urbanización</t>
  </si>
  <si>
    <t>Construcción de vías de comunicación</t>
  </si>
  <si>
    <t>Mantenimiento y rehabilitación de las vías de comunicación</t>
  </si>
  <si>
    <t>Otras construcciones de ingeniería civil u obra pesada</t>
  </si>
  <si>
    <t>Mantenimiento y rehabilitación de otras obras de ingeniería civil u obras pesadas</t>
  </si>
  <si>
    <t>Instalaciones y obras de construcción especializada</t>
  </si>
  <si>
    <t>Ensamble y edificación de construcciones prefabricadas</t>
  </si>
  <si>
    <t>Obras de terminación y acabado de edificios</t>
  </si>
  <si>
    <t>Servicios de supervisión de obras</t>
  </si>
  <si>
    <t>Servicios para la liberación de derechos de vía</t>
  </si>
  <si>
    <t>Otros servicios relacionados con obras públicas</t>
  </si>
  <si>
    <t>INVERSIONES FINANCIERAS Y OTRAS PROVISIONES</t>
  </si>
  <si>
    <t>Adquisición de acciones de organismos internacionales</t>
  </si>
  <si>
    <t>Adquisición de bonos</t>
  </si>
  <si>
    <t>Adquisición de obligaciones</t>
  </si>
  <si>
    <t>Fideicomisos para adquisición de títulos de crédito</t>
  </si>
  <si>
    <t>Adquisición de acciones</t>
  </si>
  <si>
    <t>Adquisición de otros valores</t>
  </si>
  <si>
    <t>Créditos directos para actividades productivas otorgados a entidades paraestatales empresariales y no financieras con fines de política económica</t>
  </si>
  <si>
    <t>Créditos directos para actividades productivas otorgados a entidades federativas y municipios con fines de política económica</t>
  </si>
  <si>
    <t>Créditos directos para actividades productivas otorgados al sector privado con fines de política económica</t>
  </si>
  <si>
    <t>Fideicomisos para financiamiento de obras</t>
  </si>
  <si>
    <t>Fideicomisos para financiamientos agropecuarios</t>
  </si>
  <si>
    <t>Fideicomisos para financiamientos industriales</t>
  </si>
  <si>
    <t>Fideicomisos para financiamientos al comercio y otros servicios</t>
  </si>
  <si>
    <t>Fideicomisos para financiamientos de vivienda</t>
  </si>
  <si>
    <t>Inversiones en fideicomisos públicos empresariales y no financieros considerados entidades paraestatales</t>
  </si>
  <si>
    <t>Inversiones en fideicomisos públicos considerados entidades paraestatales</t>
  </si>
  <si>
    <t>Inversiones en mandatos y otros análogos</t>
  </si>
  <si>
    <t>Erogaciones contingentes</t>
  </si>
  <si>
    <t>Provisiones para erogaciones especiales</t>
  </si>
  <si>
    <t>PARTICIPACIONES Y APORTACIONES</t>
  </si>
  <si>
    <t>Fondo General de Participaciones (Se modifica)</t>
  </si>
  <si>
    <t>Fondo de fomento municipal (Se modifica)</t>
  </si>
  <si>
    <t>Otros conceptos participables de la Federación a entidades federativas (Se modifica)</t>
  </si>
  <si>
    <t>Aportaciones federales a las entidades federativas y municipios para servicios personales</t>
  </si>
  <si>
    <t>Aportaciones federales a las entidades federativas y municipios para aportaciones al ISSSTE</t>
  </si>
  <si>
    <t>Aportaciones federales a las entidades federativas y municipios para gastos de operación</t>
  </si>
  <si>
    <t>Aportaciones federales a las entidades federativas y municipios para gastos de inversión</t>
  </si>
  <si>
    <t>Aportaciones federales a las entidades federativas y municipios</t>
  </si>
  <si>
    <t>Aportaciones federales a las entidades federativas y municipios para incrementos a las percepciones</t>
  </si>
  <si>
    <t>Aportaciones federales a las entidades federativas y municipios para creación de plazas</t>
  </si>
  <si>
    <t>Aportaciones federales a las entidades federativas y municipios para otras medidas de carácter laboral y económicas</t>
  </si>
  <si>
    <t>Aportaciones federales a las entidades federativas y municipios para aportaciones al FOVISSSTE</t>
  </si>
  <si>
    <t>Aportaciones federales a las entidades federativas y municipios por previsiones para aportaciones al ISSSTE</t>
  </si>
  <si>
    <t>Aportaciones federales a las entidades federativas y municipios por previsiones para aportaciones al FOVISSSTE</t>
  </si>
  <si>
    <t>Aportaciones federales a las entidades federativas y municipios para aportaciones al sistema de ahorro para el retiro</t>
  </si>
  <si>
    <t>Aportaciones federales a las entidades federativas y municipios para aportaciones al seguro de cesantía en edad avanzada y vejez</t>
  </si>
  <si>
    <t>Aportaciones federales a las entidades federativas y municipios para los depósitos al ahorro solidario</t>
  </si>
  <si>
    <t>Aportaciones federales a las entidades federativas y municipios por previsiones para aportaciones al sistema de ahorro para el retiro</t>
  </si>
  <si>
    <t>Aportaciones federales a las entidades federativas y municipios por previsiones para aportaciones al seguro de cesantía en edad avanzada y vejez</t>
  </si>
  <si>
    <t>Aportaciones federales a las entidades federativas y municipios por previsiones para los depósitos al ahorro solidario</t>
  </si>
  <si>
    <t>Aportaciones de la Federación a los organismos del Sistema Nacional de Coordinación Fiscal</t>
  </si>
  <si>
    <t>Aportaciones de la federación al sistema de protección social</t>
  </si>
  <si>
    <t>Asignaciones compensatorias a entidades federativas</t>
  </si>
  <si>
    <t>Convenios de reasignación (Se modifica)</t>
  </si>
  <si>
    <t>DEUDA PUBLICA</t>
  </si>
  <si>
    <t>Amortización de la deuda interna con instituciones de crédito</t>
  </si>
  <si>
    <t>Amortización de la deuda interna derivada de proyectos de infraestructura productiva de largo plazo</t>
  </si>
  <si>
    <t>Amortización de la deuda por emisión de valores gubernamentales</t>
  </si>
  <si>
    <t>Amortización de arrendamientos financieros nacionales</t>
  </si>
  <si>
    <t>Amortización de arrendamientos financieros especiales</t>
  </si>
  <si>
    <t>Amortización de la deuda externa con instituciones de crédito</t>
  </si>
  <si>
    <t>Amortización de la deuda externa derivada de proyectos de infraestructura productiva de largo plazo</t>
  </si>
  <si>
    <t>Amortización de la deuda con organismos financieros internacionales</t>
  </si>
  <si>
    <t>Amortización de la deuda bilateral</t>
  </si>
  <si>
    <t>Amortización de la deuda externa por bonos</t>
  </si>
  <si>
    <t>Amortización de arrendamientos financieros internacionales</t>
  </si>
  <si>
    <t>Intereses de la deuda interna con instituciones de crédito</t>
  </si>
  <si>
    <t>Intereses de la deuda interna derivada de proyectos de infraestructura productiva de largo plazo</t>
  </si>
  <si>
    <t>Intereses derivados de la colocación de valores gubernamentales</t>
  </si>
  <si>
    <t>Intereses por arrendamientos financieros nacionales</t>
  </si>
  <si>
    <t>Intereses por arrendamientos financieros especiales</t>
  </si>
  <si>
    <t>Intereses de la deuda externa con instituciones de crédito</t>
  </si>
  <si>
    <t>Intereses de la deuda externa derivada de proyectos de infraestructura productiva de largo plazo</t>
  </si>
  <si>
    <t>Intereses de la deuda con organismos financieros internacionales</t>
  </si>
  <si>
    <t>Intereses de la deuda bilateral</t>
  </si>
  <si>
    <t>Intereses derivados de la colocación externa de bonos</t>
  </si>
  <si>
    <t>Intereses por arrendamientos financieros internacionales</t>
  </si>
  <si>
    <t>Comisiones de la deuda interna</t>
  </si>
  <si>
    <t>Comisiones de la deuda externa</t>
  </si>
  <si>
    <t>Gastos de la deuda interna</t>
  </si>
  <si>
    <t>Gastos de la deuda externa</t>
  </si>
  <si>
    <t>Costo por coberturas</t>
  </si>
  <si>
    <t>Apoyos a intermediarios financieros</t>
  </si>
  <si>
    <t>Apoyos a ahorradores y deudores de la banca</t>
  </si>
  <si>
    <t>Adeudos de ejercicios fiscales anteriores</t>
  </si>
  <si>
    <t>Unidad Administrativa</t>
  </si>
  <si>
    <t>OE</t>
  </si>
  <si>
    <t>Columna1</t>
  </si>
  <si>
    <t>Contar Indicadores Reportados</t>
  </si>
  <si>
    <t>Aceptable</t>
  </si>
  <si>
    <t>Riesgo</t>
  </si>
  <si>
    <t>Crítico</t>
  </si>
  <si>
    <t>Sin avance</t>
  </si>
  <si>
    <t>TOTAL</t>
  </si>
  <si>
    <t>1 t</t>
  </si>
  <si>
    <t>2 t</t>
  </si>
  <si>
    <t>3 t</t>
  </si>
  <si>
    <t>4 t</t>
  </si>
  <si>
    <t>1T</t>
  </si>
  <si>
    <t>Proyecto especial</t>
  </si>
  <si>
    <t>SUMA</t>
  </si>
  <si>
    <t>2T</t>
  </si>
  <si>
    <t>3T</t>
  </si>
  <si>
    <t>4T</t>
  </si>
  <si>
    <t>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t>
  </si>
  <si>
    <t>Tasa de incremento de las personas que conocen o han oído hablar del INAI</t>
  </si>
  <si>
    <t>Mide, a través de un reactivo estratégico de la Encuesta Nacional de Percepción Ciudadana (ENPC), la variación del porcentaje de personas de la población que conocen o han oído hablar del INAI
Nota: Los resultados pueden ser desglosados por género en atención a las directrices de equidad de género del Instituto.</t>
  </si>
  <si>
    <t>((Porcentaje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t>
  </si>
  <si>
    <t>Porcentaje de personas que conocen de la existencia del Instituto Nacional de Transparencia, Acceso a la Información y Protección de Datos Personales en ENPC: Porcentaje de personas que dijeron conocer la existencia del INAI en el reactivo "¿Conoce o ha oído hablar del Instituto Nacional de Transparencia, Acceso a la Información y Protección de Datos Personales?" de la Encuesta Nacional de Percepción Ciudadana; esta encuesta es aplicada cada año.</t>
  </si>
  <si>
    <t>La ciudadanía, el personal y los medios de comunicación reconocen la identidad y quehacer del INAI.</t>
  </si>
  <si>
    <t xml:space="preserve">Índice de posicionamiento de identidad institucional. </t>
  </si>
  <si>
    <t>X=((X1*0.2)*(X2*0.2)*(X3*0.6))
Donde X1 es el posicionamiento de identidad entre el personal, X2 es el posicionamiento de identidad entre medios de comunicación y X3 es el posicionamiento de identidad entre la ciudadanía.</t>
  </si>
  <si>
    <t xml:space="preserve">Posicionamiento de identidad entre el personal: Promedio de la valoración del personal a los siguientes reactivos de la encuesta de Clima/desarrollo organizacional: "1.- Del 1 al 10, ¿qué tan identificado se siente usted con los valores institucionales?" y  "2.- Del 1 al 10, ¿qué tan comprometido se siente usted con los objetivos institucionales?" </t>
  </si>
  <si>
    <t>Posicionamiento de identidad entre medios de comunicación: Promedio de la valoración de los medios de comunicación a los siguientes reactivos de la encuesta INAI a medios de comunicación: "1. Siendo 10 la máxima y 1 la mínima, ¿qué calificación asignaría, a la labor que realiza el INAI en cuanto a garantizar el acceso a la información a los periodistas?" y "2.- Siendo 10 la máxima y 1 la mínima, ¿qué calificación asignaría a la labor que realiza el INAI en cuanto a la difusión acerca de la protección de datos personales?</t>
  </si>
  <si>
    <t>Posicionamiento de identidad entre la ciudadanía: Valoración de la ciudadanía acerca de la identidad institucional mediante el siguiente reactivo en la Encuesta Nacional de Percepción Ciudadana: "¿Conoce o ha oído hablar del Instituto Nacional de Transparencia, Acceso a la Información y Protección de Datos Personales?" El porcentaje resultante se traduce a una calificación de 1 a 10 para cálculo del cálculo del índice.</t>
  </si>
  <si>
    <t>GAC02</t>
  </si>
  <si>
    <t>Porcentaje de personas que juzgan que las actividades en materia de comunicación interna cumplen con su objetivo.</t>
  </si>
  <si>
    <t>Personal del INAI que opina que los canales de comunicación fueron "eficientes" o "muy eficientes": Porcentaje del total de personas a las que se les aplicó la Encuesta de Instrumentos de Comunicación Interna o la Encuesta de desarrollo organizacional que contestaron "eficiente" o "muy eficientes" en el reactivo: "¿Qué tan eficientes le parecen los canales de comunicación interna. Opciones: Muy eficientes/Eficientes/ Regulares/ Malos/ Muy malos".</t>
  </si>
  <si>
    <t>1.1 Ejecución de campaña institucional en medios para posicionar las atribuciones e identidad gráfica del Instituto.</t>
  </si>
  <si>
    <t>Porcentaje de cumplimiento de las actividades calendarizadas para la realización de la campaña.</t>
  </si>
  <si>
    <t>(Número de actividades calendarizadas cumplidas / Número de actividades totales consideradas) * 100</t>
  </si>
  <si>
    <t>Número de actividades calendarizadas cumplidas: Total de acciones realizadas para la producción y difusión de la campaña.</t>
  </si>
  <si>
    <t>Número de actividades calendarizadas totales: Total de acciones planteadas para la producción y difusión de la campaña planteada.</t>
  </si>
  <si>
    <t>Porcentaje de efectividad del presupuesto destinado a la difusión de la campaña en distintos canales.</t>
  </si>
  <si>
    <t>Muestra el porcentaje del presupuesto para la difusión de la campaña institucional por distintos canales ejercido contra el planeado, mismo que tiene injerencia en el alcance del público potencial.</t>
  </si>
  <si>
    <t>(Cantidad ejercida para la difusión de la campaña institucional / Cantidad presupuestada para la difusión de la campaña institucional) * 100</t>
  </si>
  <si>
    <t>GOA02</t>
  </si>
  <si>
    <t>1.2 Aplicación de instrumentos de investigación para conocer la percepción ciudadana y de los medios de comunicación acerca del quehacer y la identidad institucional, así como de los derechos tutelados por el INAI.</t>
  </si>
  <si>
    <t>Muestra el porcentaje de avance en la aplicación de instrumentos de investigación para conocer la percepción ciudadana y de los medios de comunicación acerca del quehacer y la identidad institucional, así como de los derechos tutelados por el INAI.</t>
  </si>
  <si>
    <t>(Número de instrumentos  de investigación aplicados / Número de instrumentos de investigación considerados) * 100</t>
  </si>
  <si>
    <t>GOA03</t>
  </si>
  <si>
    <t>Número de campañas de sensibilización producidas: Cantidad de campañas producidas a partir de las planteadas en la Política General de Comunicación Social.</t>
  </si>
  <si>
    <t>GOA04</t>
  </si>
  <si>
    <t>1.4 Medición de impacto en los medios a partir de las diversas comunicaciones generadas por el Instituto.</t>
  </si>
  <si>
    <t>Porcentaje de cumplimiento en el compromiso de elaboración de reportes trimestrales de impacto en medios a partir de las acciones de comunicación generadas por el área.</t>
  </si>
  <si>
    <t>(Número de reportes acerca del impacto de  las comunicaciones institucionales realizados / Número de reportes acerca del impacto de las comunicaciones institucionales planeados) * 100</t>
  </si>
  <si>
    <t>GOA05</t>
  </si>
  <si>
    <t>1.5 Realización de coberturas informativas de actividades institucionales.</t>
  </si>
  <si>
    <t>Porcentaje de cumplimiento de coberturas informativas de actividades institucionales del INAI solicitadas.</t>
  </si>
  <si>
    <t xml:space="preserve">Muestra en términos porcentuales la relación de coberturas informativas de actividades institucionales del INAI realizadas frente a aquellas que fueron solicitadas por las distintas ponencias o direcciones del INAI. </t>
  </si>
  <si>
    <t>(Coberturas informativas de actividades institucionales realizadas / Coberturas informativas de actividades institucionales solicitadas) * 100</t>
  </si>
  <si>
    <t>Cobertura informativa de actividades institucionales realizadas: Reporte de carácter noticioso o informativo sobre lo acontecido en algún evento de interés institucional (conferencias de las comisionadas o comisionados, eventos especiales, conferencias de prensa…) que fue realizado.</t>
  </si>
  <si>
    <t>Cobertura informativa de actividades institucionales solicitadas: Reporte de carácter noticioso o informativo sobre lo acontecido en algún evento de interés institucional (conferencias de las comisionadas o comisionados, eventos especiales, conferencias de prensa…) que fue solicitado por alguna área del INAI.</t>
  </si>
  <si>
    <t>GOA06</t>
  </si>
  <si>
    <t>1.6 Establecimiento de alianzas con medios de comunicación para la difusión del quehacer del INAI.</t>
  </si>
  <si>
    <t>Número de alianzas con medios de comunicación para la promoción y difusión de las labores del INAI.</t>
  </si>
  <si>
    <t>Permite saber el número de medios que difunden la labor institucional fuera de la lógica de la campaña institucional.</t>
  </si>
  <si>
    <t>Suma de número de alianzas con medios de comunicación lograda.</t>
  </si>
  <si>
    <t>Número de alianzas con medios de comunicación: Acuerdos  con medios de comunicación cuyo objetivo es la difusión de la labor institucional.</t>
  </si>
  <si>
    <t>GOA07</t>
  </si>
  <si>
    <t>2.1 Ejecución de estrategias de comunicación interna.</t>
  </si>
  <si>
    <t>Porcentaje de cumplimiento en el compromiso de ejecución de estrategias de comunicación interna.</t>
  </si>
  <si>
    <t xml:space="preserve">Mide el grado de cumplimiento de las estrategias de comunicación interna planteadas para el año y presentadas como parte de la Política General de Comunicación Social. Cada estrategia está compuesta por diversas acciones de comunicación. </t>
  </si>
  <si>
    <t>Porcentaje de eficacia en la promoción de materiales relativos a equidad de género o derechos humanos en general requeridos por la Dirección de Derechos Humanos, Igualdad y Género.</t>
  </si>
  <si>
    <t>Mide el porcentaje de cumplimiento de la promoción de materiales relativos a la equidad de género o derechos humanos en general requeridos por la Dirección de Derechos Humanos, Igualdad y Género. La difusión puede realizarse por uno o varios de los instrumentos de comunicación interna existentes.</t>
  </si>
  <si>
    <t>(Número de solicitudes de difusión de materiales relativos a la equidad de género o derechos humanos en general atendidas / Número de solicitudes de difusión de materiales relativos a la equidad de género o derechos humanos en general recibidas) * 100</t>
  </si>
  <si>
    <t>GOA08</t>
  </si>
  <si>
    <t>2.2 Aplicación de una encuesta institucional de diagnóstico de los instrumentos de comunicación interna y el impacto de sus mensajes entre el personal del Instituto.</t>
  </si>
  <si>
    <t>(Número de actividades contempladas en el calendario para la aplicación de la encuesta finalizadas  / Número total de actividades contempladas en el calendario para la aplicación de la encuesta) * 100</t>
  </si>
  <si>
    <t xml:space="preserve">Encuesta Nacional de Percepción Ciudadana (INAI), publicada en el portal del INAI (http://inicio.inai.org.mx/SitePages/EstudiosF.aspx) </t>
  </si>
  <si>
    <t>La legislación en materia de Acceso a la Información y Protección de Datos Personales permanecen vigentes.</t>
  </si>
  <si>
    <t>Se calculó la línea base con información de 2016</t>
  </si>
  <si>
    <t>La población objetivo conoce los mecanismos para el ejercicio de los derechos de acceso a la información y protección de datos personales.</t>
  </si>
  <si>
    <t>Se calculó la línea base con información de 2017</t>
  </si>
  <si>
    <t>Los medios de comunicación y la ciudadanía reconocen la identidad y el quehacer institucional.</t>
  </si>
  <si>
    <t>Se calculó la línea base con información de 2015</t>
  </si>
  <si>
    <t>Resultados de la Encuesta de medios de comunicación interna que obra en los expedientes de la DGCSD y en la Intranet INAI (www.intranet.inai.org.mx)</t>
  </si>
  <si>
    <t xml:space="preserve">Expediente de transmisión de campaña en medios de comunicación que obra en el archivo de la DGCSD. Los materiales de la campaña institucional producidos se pueden consultar en el Sitio Web del INAI. </t>
  </si>
  <si>
    <t>La población objetivo muestra interés por la campaña institucional.</t>
  </si>
  <si>
    <t>La Dirección General cuenta con los resultados de cada uno de los instrumentos de evaluación.</t>
  </si>
  <si>
    <t>La línea base se calculó con información de las actividades de 2017.</t>
  </si>
  <si>
    <t>La línea base se calculó con información de las actividades de 2015</t>
  </si>
  <si>
    <t xml:space="preserve">- Expediente de comunicaciones, boletines y notas de coberturas que obra en el archivo de la Dirección de Medios de la DGCSD.
- Relación de comunicados y notas informativas disponibles en: http://inicio.inai.org.mx/sitepages/Comunicados-2018.aspx
</t>
  </si>
  <si>
    <t xml:space="preserve">Número de alianzas </t>
  </si>
  <si>
    <t>Los medios de comunicación están dispuestos a promocionar las labores del INAI.</t>
  </si>
  <si>
    <t>- Resultados de la Encuesta de medios de comunicación interna que obra en los expedientes de la DGCSD.
- Resultados de la Encuesta de instrumentos de comunicación interna, disponibles en www.intranet.inai.org.mx</t>
  </si>
  <si>
    <t>Los resultados de la encuesta son obtenidos en tiempo y forma.</t>
  </si>
  <si>
    <t>La línea base se calculó con información de las actividades de 2016.</t>
  </si>
  <si>
    <t>Nivel Fin no se presupuesta</t>
  </si>
  <si>
    <t>Nivel Propósito no se presupuesta</t>
  </si>
  <si>
    <t>Nivel Componente no se presupuesta</t>
  </si>
  <si>
    <t>Servicios relacionados con estudios de opinión mediante las técnicas de aplicación de encuestas o grupos de enfoque</t>
  </si>
  <si>
    <t xml:space="preserve">Servicio de impresión y encuadernación de los materiales de divulgación institucional relacionados con el Informe Anual del INAI </t>
  </si>
  <si>
    <t>Servicios de producción y difusión de contenidos para redes sociales.</t>
  </si>
  <si>
    <t>Inserciones en periódicos y revistas, clasificados como avisos institucionales, contenido que no esta vinculado con la difusión de la campaña institucionales.</t>
  </si>
  <si>
    <t>Servicio de monitoreo y elaboración de síntesis y análisis de medios de comunicación, impresos, electrónicos y en línea</t>
  </si>
  <si>
    <t>Estos recursos serán utilizados para el pago de servicio de transportación de personal y equipo de videograbación y fotografía utilizado en las coberturas informativas de los eventos institucionales en los que participan los Comisionados del INAI.</t>
  </si>
  <si>
    <t>Erogaciones destinadas al pago por concepto de transporte terrestre en comisiones oficiales temporales dentro del país, para las coberturas informativas de los eventos institucionales en los que participan los funcionarios del INAI.</t>
  </si>
  <si>
    <t>Estos recursos serán utilizados a lo largo del ejercicio fiscal, para cubrir los gastos por concepto de viáticos con motivo de la cobertura informativa de los eventos institucionales en los que participan los Comisionados y otros funcionarios del INAI.</t>
  </si>
  <si>
    <t>Servicios de impresión digital del material de las coberturas informativas de los eventos institucionales, engargolado, encuadernación, corte de papel, revelado fotográfico, impresión de papelería, estacionamiento y otros servicios tales como: estenografía de eventos institucionales.</t>
  </si>
  <si>
    <t>Suministro de periódicos y revistas</t>
  </si>
  <si>
    <t>"Actividad asociada a gasto administrativo"</t>
  </si>
  <si>
    <t>GOA01.01</t>
  </si>
  <si>
    <t>GOA02.01</t>
  </si>
  <si>
    <t>GOA03.01</t>
  </si>
  <si>
    <t>GOA03.02</t>
  </si>
  <si>
    <t>GOA04.01</t>
  </si>
  <si>
    <t>GOA04.03</t>
  </si>
  <si>
    <t>GOA04.02</t>
  </si>
  <si>
    <t>GOA05.03</t>
  </si>
  <si>
    <t>GOA05.04</t>
  </si>
  <si>
    <t>GOA05.05</t>
  </si>
  <si>
    <t>GOA05.01</t>
  </si>
  <si>
    <t>GOA05.02</t>
  </si>
  <si>
    <t>Actividad asociada a gasto administrativo</t>
  </si>
  <si>
    <t>La línea base se actualizó con el valor reportado en el Informe de Cuenta Pública 2018.</t>
  </si>
  <si>
    <t>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está asociada a gastos en materia de comunicación social. 
Nota: A partir de este año, todas las encuestas contemplarán un desglose por género en atención a las directrices de equidad de género del Instituto.</t>
  </si>
  <si>
    <t>- Resultados de la Encuesta Nacional de Percepción Ciudadana, INAI 2020, disponible en la página de internet del Instituto (http://inicio.inai.org.mx/SitePages/EstudiosF.aspx)
- Resultados de la Encuesta INAI de Instrumentos de Comunicación Interna, que obra en los expedientes de la DGCSD y en la Intranet INAI (www.intranet.inai.org.mx).
- Resultados de la Encuesta a Medios de Comunicación sobre la labores de Comunicación Social INAI, 2020, que obra en los expedientes de la DGCSD.</t>
  </si>
  <si>
    <t>2. Difusión de la identidad del INAI entre su personal a través de la ejecución de diversas estrategias de comunicación interna.</t>
  </si>
  <si>
    <t>Mide (mediante la Encuesta INAI de Instrumentos de Comunicación Interna o la Encuesta de Clima Organizacional) si para el personal, los instrumentos y mecanismos de comunicación interna cumplen con su propósito. 
La comunicación interna es aquella cuyo público objetivo es, principalmente, el personal que labora en la empresa. 
Nota: los resultados pueden ser desglosados por género en atención a las directrices de equidad de género del Instituto.</t>
  </si>
  <si>
    <t>Porcentaje de aplicación de instrumentos de investigación planeados en el año planteados en la Política General de Comunicación Social del año.</t>
  </si>
  <si>
    <t>Porcentaje de cumplimiento en la elaboración de campañas de sensibilización de los derechos que tutela el Instituto, planteadas en la Política General de Comunicación Social del año.</t>
  </si>
  <si>
    <t>Muestra el porcentaje de avance en el total de actividades consideradas dentro del calendario para la ejecución de la campaña institucional.
Nota: la campaña contemplará la equidad de género en su elaboración en atención a las directrices de equidad de género del Instituto.</t>
  </si>
  <si>
    <t>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
Nota: Además de que todas las campañas de sensibilización deben considerar la equidad de género en la elaboración de sus mensajes, deben existir campañas de sensibilización relacionadas específicamente con la importancia de la equidad de género en los derechos que tutela el Instituto, en apego a las directrices en la materia del Instituto.</t>
  </si>
  <si>
    <t>Número de campañas de sensibilización planteadas: Cantidad total de actividades planteada en la Política General de Comunicación Social.</t>
  </si>
  <si>
    <t>- Informes trimestrales de la DGCSD disponibles en los archivos de la Dirección.
- Historial de las actividades en las cuentas institucionales en redes sociales (Twitter: https://twitter.com/INAImexico/media; Facebook: https://www.facebook.com/INAImx/; YouTube: https://www.youtube.com/user/ifaimexico)
- Política General de Comunicación Social del año, publicada como acuerdo por parte del Pleno.</t>
  </si>
  <si>
    <t xml:space="preserve">Reportes acerca del impacto de las comunicaciones institucionales realizados:  Informes, que abarcan una periodicidad trimestral, y en los cuales se muestra el impacto en medios de las comunicaciones generadas por el Instituto, así como otras variables de desempeño en materia de comunicación social. </t>
  </si>
  <si>
    <t>Expediente de convenios y documentos probatorios que en ese sentido existan dentro de los archivos de la DGCSD.</t>
  </si>
  <si>
    <t>Porcentaje de cumplimiento de reportes trimestrales referentes al desarrollo de acciones de coordinación del diseño gráfico y los multimedia y textuales del Sitio Web del INAI.</t>
  </si>
  <si>
    <t xml:space="preserve">(Número de reportes referentes al desarrollo de acciones de diseño y coordinación de contenidos del SWI realizados / Número de reportes referentes a diseño y contenidos en el SWI planteados) * 100 </t>
  </si>
  <si>
    <t xml:space="preserve">Reportes acerca del impacto de las comunicaciones institucionales planeados: Informes, que abarcan una periodicidad trimestral, y en los cuales se muestra el impacto en medios de las comunicaciones generadas por el Instituto, así como otras variables de desempeño en materia de comunicación social. </t>
  </si>
  <si>
    <t>Reportes trimestrales  referentes al desarrollo de acciones de diseño y coordinación de contenidos del SWI que obran en el archivo de la DGCSD y fueron compartidos con la DGTI.</t>
  </si>
  <si>
    <t xml:space="preserve">(Número de estrategias de comunicación interna ejecutadas  / Número de estrategias de comunicación interna planeadas) * 100 </t>
  </si>
  <si>
    <t>Número de estrategias de comunicación interna planeadas: Suma del número de estrategias de comunicación destinadas al personal del INAI contenidas en el programa de trabajo de comunicación interna, disponible en la Política General de Comunicación Social del año.</t>
  </si>
  <si>
    <t>Número de estrategias de comunicación interna realizadas: Suma del número de estrategias de comunicación interna planteadas en la Política General de Comunicación Social del año, destinadas al personal del INAI, ya ejecutadas. Cada estrategia considera una serie de acciones cuya ejecución se contabiliza únicamente una vez.</t>
  </si>
  <si>
    <t xml:space="preserve">Número de solicitudes de difusión de materiales relativos a equidad de género o derechos humanos en general atendidas: Cantidad de comunicaciones recibidas por parte de la Dirección de Derechos Humanos, Igualdad y Género en las que se solicite la difusión de material relativo a equidad de género o derechos humanos en general a través de comunicación interna, que fueron atendidas. </t>
  </si>
  <si>
    <t xml:space="preserve">Número de solicitudes de difusión de materiales relativos a equidad de género o derechos humanos en general recibidas: Cantidad de comunicaciones recibidas por parte de la Dirección de Derechos Humanos, Igualdad y Género en las que se solicite la difusión de material relativo a equidad de género o derechos humanos en general a través de comunicación interna. </t>
  </si>
  <si>
    <t>Porcentaje de cumplimiento de las actividades calendarizadas para la aplicación de la encuesta de diagnóstico de instrumentos de comunicación interna.</t>
  </si>
  <si>
    <t>Mide, de acuerdo con lo planteado en la Política General de Comunicación Social, el avance logrado con respecto al calendario de actividades propuesto para la aplicación de la encuesta de diagnóstico de instrumentos de comunicación interna.</t>
  </si>
  <si>
    <t>Número de actividades contempladas en el calendario para la aplicación de la Encuesta INAI de Instrumentos de Comunicación Interna finalizadas: Acciones ya concluidas dentro del calendario de actividades para la aplicación de la encuesta.</t>
  </si>
  <si>
    <t xml:space="preserve">Número total de actividades contempladas en el calendario para la aplicación de la Encuesta INAI de Instrumentos de Comunicación Interna: Suma de todas las acciones planteadas para la aplicación de la encuesta, mismas que inician con la elaboración del instrumento y concluyen con la obtención de resultados.
</t>
  </si>
  <si>
    <t>Se calculará la línea base en 2021 con la información de 2020.</t>
  </si>
  <si>
    <t>GOA09</t>
  </si>
  <si>
    <t xml:space="preserve">1.3 Producción de campañas de sensibilización de los derechos que tutela el Instituto contempladas en la Política General de Comunicación Social del año. </t>
  </si>
  <si>
    <t xml:space="preserve">Permite saber el porcentaje de cumplimiento en la generación de reportes de impacto de las comunicaciones generadas por el Instituto, de acuerdo con el total de reportes comprometido para el año. 
Los reportes de impacto son aquellos en los que se muestran, entre otras variables, la cantidad de notas positivas, neutrales o negativas que se han publicado del INAI; el desempeño en las cuentas institucionales en redes sociales y el número de videos subidos al canal de YouTube, así como el rendimiento de la Intranet del Instituto. 
Adicionalmente a estas referencias, el reporte incluye otras variables de desempeño en materia de comunicación social como el número de materiales de diseño gráfico realizados o los resultados de los estudios de investigación ejecutados. </t>
  </si>
  <si>
    <t>1.7 Coordinación, en conjunto con la Dirección General de Tecnologías de la Información, del diseño gráfico y los contenidos multimedia y textuales del Sitio Web del INAI.</t>
  </si>
  <si>
    <t>Matriz de Indicadores para Resultados (MIR) 2021</t>
  </si>
  <si>
    <t xml:space="preserve">Reportes referentes al desarrollo de acciones de diseño y coordinación de contenidos del SWI planteados: Informes, que abarcan una periodicidad trimestral, y en los cuales se muestran las actividades, estrategias o tácticas específicas llevadas a cabo para mejorar la experiencia de uso de los personas usuarias del Sitio Web del INAI. </t>
  </si>
  <si>
    <t>El Sitio Web del INAI responde a las expectativas de los personas usuarias.</t>
  </si>
  <si>
    <t xml:space="preserve">Reportes referentes al desarrollo de acciones de diseño y coordinación de contenidos del SWI realizados: Informes, que abarcan una periodicidad trimestral, en los cuales se muestran las actividades, estrategias o tácticas específicas llevadas a cabo para mejorar la experiencia de uso de las personas usuarias del Sitio Web del INAI. </t>
  </si>
  <si>
    <t>Permite relacionar todas las acciones que en materia de diseño y elaboración de contenidos multimedia y textuales que se han llevado a cabo para mejorar la experiencia de uso de las personas usuarias del Sitio Web del INAI.</t>
  </si>
  <si>
    <t>Las personas servidoras públicas del Instituto se identifican con el Instituto y reconocen el quehacer institucional.</t>
  </si>
  <si>
    <t>Las personas servidoras públicas del Instituto consultan los productos y servicios desarrollados como parte de la  estrategia de comunicación interna.</t>
  </si>
  <si>
    <t>Las personas servidoras públicas del Instituto consultan los productos relativos a la equidad de género o derechos humanos en general desarrollados.</t>
  </si>
  <si>
    <t>- Resultados de la Encuesta Nacional de Percepción Ciudadana sobre el trabajo del INAI, disponible en la página de internet del Instituto (http://inicio.inai.org.mx/SitePages/EstudiosF.aspx). 
- Entrega de resultados de la Encuesta INAI de comunicación social INAI 2017 a medios de comunicación mediante oficio a la presidencia del INAI.
- Política General de Comunicación Social del año, publicada como acuerdo por parte del Pleno.</t>
  </si>
  <si>
    <t>Reportes trimestrales de impacto en medios que obran en el archivo de la DGCSD y son enviados a la presidencia del INAI.</t>
  </si>
  <si>
    <t>Los resultados de la medición son aceptados por la presidencia del INAI.</t>
  </si>
  <si>
    <t>Informes trimestrales de avance que obra en archivo de la DGCSD y que son entregados a la presidencia del INAI. Aquellas estrategias cuyo material haya quedado registrado en soporte audiovisual o físico pueden ser consultadas en la Intranet INAI.</t>
  </si>
  <si>
    <t xml:space="preserve">1. Política General de Comunicación Social implementada.
</t>
  </si>
  <si>
    <t xml:space="preserve">Carpeta de la ejecución  estará bajo resguardo de la DGSCD. </t>
  </si>
  <si>
    <t>Mide el porcentaje de cumplimiento de las actividades en materia de comunicación social dirigidas a medios y sociedad. Las actividades son: la ejecución de la campaña institucional en medios, la aplicación de instrumentos de investigación de percepción; la ejecución de la estrategia en redes sociales; la elaboración de reportes de medición de impacto en medios, la realización de coberturas informativas de actividades institucionales, el establecimiento de alianzas con medios y la coordinación del diseño gráfico y los contenidos multimedia y textuales del Sitio Web del INAI.</t>
  </si>
  <si>
    <t>Porcentaje de cumplimiento de la Política General de Comunicación Social autorizada.</t>
  </si>
  <si>
    <t>(Número de actividades de la Política General de Comunicación Social  ejecutadas / Número de actividades totales de la Política General de Comunicación Social autorizada)*100</t>
  </si>
  <si>
    <t xml:space="preserve"> </t>
  </si>
  <si>
    <t>Descripción de variable 1</t>
  </si>
  <si>
    <t>Descripción de variable 2</t>
  </si>
  <si>
    <t>Descripción de variable 3</t>
  </si>
  <si>
    <t>Descripción de variable 4</t>
  </si>
  <si>
    <t>Descripción de variable 5</t>
  </si>
  <si>
    <t>Descripción de variable 6</t>
  </si>
  <si>
    <t>Descripción de variable 7</t>
  </si>
  <si>
    <t>Descripción de variable 8</t>
  </si>
  <si>
    <t>Descripción de variable 9</t>
  </si>
  <si>
    <t>Descripción de variable 10</t>
  </si>
  <si>
    <t>Número de actividades ejecutadas:  actividades  realizadas para el cumplimiento de la Política General de Comunicación Social autorizada.</t>
  </si>
  <si>
    <t>((Cantidad de personal del INAI que opina que las herramientas de comunicación interna fueron "eficientes" o "muy eficientes" en el año en curso) / (Total del personal del INAI que opina acerca de la eficacia de los canales de comunicación interna en  el año en curso)*100</t>
  </si>
  <si>
    <t>Servicios de difusión institucional en medios de comunicación (periódicos, revistas, internet, medios complementarios, etc.), asociados con la campaña institucional.</t>
  </si>
  <si>
    <t xml:space="preserve">Cantidad presupuestada para la difusión de la campaña institucional: Monto publicado en el Portal de Transparencia, correspondientes al artículo 70, fracción XXI de la Ley General de Transparencia y Acceso a la Información Pública. </t>
  </si>
  <si>
    <t xml:space="preserve">Cantidad ejercida para la difusión de la campaña institucional: Monto publicado en el Portal de Transparencia, correspondientes al artículo 70, fracción XXI de la Ley General de Transparencia y Acceso a la Información Pública. </t>
  </si>
  <si>
    <t xml:space="preserve">Obligaciones publicadas en el Portal de Transparencia, correspondientes al artículo 70, fracción XXI de la Ley General de Transparencia y Acceso a la Información Pública. </t>
  </si>
  <si>
    <t xml:space="preserve">Número de instrumentos de investigación aplicados: Suma de los instrumentos de investigación considerados por la DG en la Política General de Comunicación Social del año que fueron diseñados y aplicados en el periodo. </t>
  </si>
  <si>
    <t xml:space="preserve">Número de instrumentos de investigación considerados: Suma de los instrumentos de investigación considerados por esta DG en la Política General de Comunicación Social del año para ser diseñados y aplicados en el periodo. </t>
  </si>
  <si>
    <t>(Número de campañas de sensibilización producidas / Número de campañas de sensibilización planteadas) *100</t>
  </si>
  <si>
    <t>Los personas usuarias de redes sociales interactúan con los contenidos de las cuentas institucionales.</t>
  </si>
  <si>
    <t>La línea base se calculó con base en información de 2 actividades similares de 2016.</t>
  </si>
  <si>
    <t>Servicio de televisión de paga (sky)</t>
  </si>
  <si>
    <t>Existe interés periodístico sobre los temas tratados en las coberturas de actividades institucionales.</t>
  </si>
  <si>
    <t>Materiales difundidos relativos a equidad de género o derechos humanos en general disponibles en los distintos instrumentos de comunicación interna del Instituto (de manera enunciativa más no limitativa: Intranet INAI, acrílicos, podcast La sociedad quiso saber, pantalla de escritorio).</t>
  </si>
  <si>
    <t>Se calculó la línea base con información de 2018</t>
  </si>
  <si>
    <t>Se elaboró el informe trimestral de la DGCSD correspondiente al primer trimestre de 2021. En él que se analizan diversos indicadores como son: los impactos de notas en medios; el número de sesiones y los materiales fotográficos que documentan las tareas del Instituto; los resultados de la difusión a través de las cuentas institucionales en redes sociales; los números relacionados con las tareas de diseño, de comunicación interna y de transparencia, entre otros.</t>
  </si>
  <si>
    <t>En total se realizaron 143 coberturas informativas de 143 coberturas informativas solicitadas. Destacaron por su relevancia y complejidad: el foro para conmemorar el Día Internacional de Datos Personales, “La protección de datos personales como eje para relanzar una estrategia nacional de ciberseguridad”; la ceremonia de premiación del Concurso Nacional de Cuento Juvenil 2020, "Ciberconvivencia responsable”; la entrega de reconocimientos a ganadores del “Premio a la Innovación en Transparencia 2020”;  la ceremonia de premiación del Concurso Nacional de Historieta Infantil, “Expresando los valores de la transparencia”; el foro ¿Dónde está la verdad? Desaparición y Derecho a la Información. Conversación desde la No Ficción; y el Webinar: "Pandemia de Desinformación y Transparencia como antídoto", coorganizado por el Consejo para la Transparencia de Chile y el INAI.</t>
  </si>
  <si>
    <t>Durante el trimestre que se reporta (enero-marzo 2021) la DGCSD llevó a cabo actividades relacionadas con el diseño gráfico de 48 materiales de divulgación institucional para el sitio web del INAI.</t>
  </si>
  <si>
    <t>Durante el primer trimestre de 2021, la DGCSD atendió 32 solicitudes de la Dirección de Derechos Humanos, Igualdad y Género para la promoción de 339 materiales cuya temática refiere a equidad de género o derechos humanos en general.</t>
  </si>
  <si>
    <t>GOA05.06</t>
  </si>
  <si>
    <t>GOA05.07</t>
  </si>
  <si>
    <t xml:space="preserve">Durante el primer semestre de 2021 (enero-junio) se transmitieron 43 de las 54 campañas de sensibilización planificadas, toda vez que la Dirección General de Comunicación Social y Difusión continúa con la difusión y promoción de los derechos que tutela el INAI. Lo anterior en cumplimiento al Acuerdo ACT-PUB/15/04/2020.02 emitido por el Pleno del INAI, relativo a la emergencia sanitaria generada por el virus SARS-CoV2. De enero a junio se difundieron 12 campañas de sensibilización permanentes, 15 de coyuntura y 16 relacionadas con la emergencia sanitaria.
</t>
  </si>
  <si>
    <t>Se elaboró el informe trimestral de la DGCSD correspondiente al segundo trimestre de 2021. En él que se analizan diversos indicadores como son: los impactos de notas en medios; el número de sesiones y los materiales fotográficos que documentan las tareas del Instituto; los resultados de la difusión a través de las cuentas institucionales en redes sociales; los números relacionados con las tareas de diseño, de comunicación interna y de transparencia, entre otros.</t>
  </si>
  <si>
    <t xml:space="preserve">En total se realizaron 193 coberturas informativas de 193 coberturas informativas solicitadas. Destacaron por su relevancia y complejidad: la Toma de posesión de la Presidencia de la RTA-ICIC, la Cumbre de Gobierno Abierto, con el tema el derecho humano a la salud; la Presentación de la Guía de Comunicación Incluyente y No Sexista; la Conferencia de Datos Abiertos en México (DATACON), la participación en la Open Gov Week y el Hackatón.
Así como la presentación de la Plataforma de Gestión Diplomática de Vacunas COVID-19, el Foro Regional para América Latina y el Caribe "Promoción de la Información como un bien común", el Seminario virtual “Periodismo, Género y Derechos Humanos” y los Foros Regionales "Retos y desafíos del combate a la corrupción y la impunidad desde lo local".
</t>
  </si>
  <si>
    <t>Durante el segundo trimestre que se reporta (abril-junio 2021) la DGCSD llevó a cabo actividades relacionadas con el diseño gráfico de 65 materiales de divulgación institucional para el sitio web del INAI.</t>
  </si>
  <si>
    <t>Durante el segundo trimestre de 2021, la DGCSD atendió 11 solicitudes de la Dirección de Derechos Humanos, Igualdad y Género para la promoción de 363 materiales cuya temática refiere a equidad de género o derechos humanos en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</si>
</sst>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164" formatCode="_-* #,##0.00\ _€_-;\-* #,##0.00\ _€_-;_-* &quot;-&quot;??\ _€_-;_-@_-"/>
    <numFmt numFmtId="165" formatCode="_-[$$-80A]* #,##0.00_-;\-[$$-80A]* #,##0.00_-;_-[$$-80A]* &quot;-&quot;??_-;_-@_-"/>
    <numFmt numFmtId="166" formatCode="_-* #,##0\ _€_-;\-* #,##0\ _€_-;_-* &quot;-&quot;??\ _€_-;_-@_-"/>
    <numFmt numFmtId="167" formatCode="&quot;$&quot;#,##0.00"/>
  </numFmts>
  <fonts count="23" x14ac:knownFonts="1">
    <font>
      <sz val="11"/>
      <color theme="1"/>
      <name val="Arial Narrow"/>
      <family val="2"/>
    </font>
    <font>
      <sz val="11"/>
      <color theme="1"/>
      <name val="Arial Narrow"/>
      <family val="2"/>
    </font>
    <font>
      <b/>
      <sz val="11"/>
      <color theme="1"/>
      <name val="Arial Narrow"/>
      <family val="2"/>
    </font>
    <font>
      <sz val="11"/>
      <color theme="0"/>
      <name val="Arial Narrow"/>
      <family val="2"/>
    </font>
    <font>
      <sz val="11"/>
      <color theme="1"/>
      <name val="Calibri"/>
      <family val="2"/>
      <scheme val="minor"/>
    </font>
    <font>
      <sz val="12"/>
      <color theme="0"/>
      <name val="Arial Narrow"/>
      <family val="2"/>
    </font>
    <font>
      <sz val="12"/>
      <color theme="1"/>
      <name val="Arial Narrow"/>
      <family val="2"/>
    </font>
    <font>
      <b/>
      <sz val="12"/>
      <color theme="1"/>
      <name val="Arial Narrow"/>
      <family val="2"/>
    </font>
    <font>
      <b/>
      <sz val="12"/>
      <color theme="0"/>
      <name val="Arial Narrow"/>
      <family val="2"/>
    </font>
    <font>
      <sz val="10"/>
      <color theme="0"/>
      <name val="Arial Narrow"/>
      <family val="2"/>
    </font>
    <font>
      <sz val="10"/>
      <name val="Arial Narrow"/>
      <family val="2"/>
    </font>
    <font>
      <b/>
      <sz val="10"/>
      <name val="Arial Narrow"/>
      <family val="2"/>
    </font>
    <font>
      <sz val="12"/>
      <name val="Arial Narrow"/>
      <family val="2"/>
    </font>
    <font>
      <b/>
      <sz val="10"/>
      <color theme="1"/>
      <name val="Arial Narrow"/>
      <family val="2"/>
    </font>
    <font>
      <sz val="10"/>
      <color theme="1"/>
      <name val="Arial Narrow"/>
      <family val="2"/>
    </font>
    <font>
      <sz val="12"/>
      <color theme="9" tint="-0.499984740745262"/>
      <name val="Arial Narrow"/>
      <family val="2"/>
    </font>
    <font>
      <b/>
      <sz val="11"/>
      <color theme="1"/>
      <name val="Calibri"/>
      <family val="2"/>
      <scheme val="minor"/>
    </font>
    <font>
      <sz val="11"/>
      <color theme="1"/>
      <name val="Wingdings 2"/>
      <family val="1"/>
      <charset val="2"/>
    </font>
    <font>
      <sz val="10"/>
      <color indexed="8"/>
      <name val="Arial"/>
      <family val="2"/>
    </font>
    <font>
      <sz val="10"/>
      <color indexed="8"/>
      <name val="Arial Narrow"/>
      <family val="2"/>
    </font>
    <font>
      <sz val="8"/>
      <name val="Arial Narrow"/>
      <family val="2"/>
    </font>
    <font>
      <u/>
      <sz val="11"/>
      <color theme="10"/>
      <name val="Arial Narrow"/>
      <family val="2"/>
    </font>
    <font>
      <u/>
      <sz val="11"/>
      <color theme="11"/>
      <name val="Arial Narrow"/>
      <family val="2"/>
    </font>
  </fonts>
  <fills count="11">
    <fill>
      <patternFill patternType="none"/>
    </fill>
    <fill>
      <patternFill patternType="gray125"/>
    </fill>
    <fill>
      <patternFill patternType="solid">
        <fgColor rgb="FF6E137A"/>
        <bgColor indexed="64"/>
      </patternFill>
    </fill>
    <fill>
      <patternFill patternType="solid">
        <fgColor rgb="FFBFBFBF"/>
        <bgColor indexed="64"/>
      </patternFill>
    </fill>
    <fill>
      <patternFill patternType="solid">
        <fgColor rgb="FF167418"/>
        <bgColor indexed="64"/>
      </patternFill>
    </fill>
    <fill>
      <patternFill patternType="solid">
        <fgColor rgb="FFC000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92D050"/>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style="medium">
        <color theme="0" tint="-0.24994659260841701"/>
      </top>
      <bottom style="medium">
        <color theme="0" tint="-0.24994659260841701"/>
      </bottom>
      <diagonal/>
    </border>
    <border>
      <left/>
      <right/>
      <top style="thin">
        <color rgb="FF7F7F7F"/>
      </top>
      <bottom style="thin">
        <color rgb="FF7F7F7F"/>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8">
    <xf numFmtId="0" fontId="0" fillId="0" borderId="0"/>
    <xf numFmtId="164" fontId="1" fillId="0" borderId="0" applyFont="0" applyFill="0" applyBorder="0" applyAlignment="0" applyProtection="0"/>
    <xf numFmtId="0" fontId="4" fillId="0" borderId="0"/>
    <xf numFmtId="0" fontId="18"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89">
    <xf numFmtId="0" fontId="0" fillId="0" borderId="0" xfId="0"/>
    <xf numFmtId="164" fontId="5" fillId="0" borderId="0" xfId="1" applyFont="1" applyFill="1" applyBorder="1" applyAlignment="1" applyProtection="1">
      <alignment horizontal="center" vertical="center"/>
    </xf>
    <xf numFmtId="0" fontId="6" fillId="0" borderId="0" xfId="0" applyFont="1" applyAlignment="1" applyProtection="1">
      <alignment horizontal="center" vertical="center"/>
    </xf>
    <xf numFmtId="2" fontId="6" fillId="0" borderId="0" xfId="0" applyNumberFormat="1" applyFont="1" applyAlignment="1" applyProtection="1">
      <alignment horizontal="center" vertical="center"/>
    </xf>
    <xf numFmtId="2" fontId="6" fillId="0" borderId="0" xfId="1" applyNumberFormat="1" applyFont="1" applyAlignment="1" applyProtection="1">
      <alignment horizontal="center" vertical="center"/>
    </xf>
    <xf numFmtId="1" fontId="6" fillId="0" borderId="0" xfId="0" applyNumberFormat="1" applyFont="1" applyAlignment="1" applyProtection="1">
      <alignment horizontal="center" vertical="center"/>
    </xf>
    <xf numFmtId="0" fontId="5"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2" fontId="6" fillId="0" borderId="0" xfId="0" applyNumberFormat="1" applyFont="1" applyAlignment="1" applyProtection="1">
      <alignment horizontal="center" vertical="center" wrapText="1"/>
    </xf>
    <xf numFmtId="2" fontId="6" fillId="0" borderId="0" xfId="1" applyNumberFormat="1" applyFont="1" applyAlignment="1" applyProtection="1">
      <alignment horizontal="center" vertical="center" wrapText="1"/>
    </xf>
    <xf numFmtId="1" fontId="6" fillId="0" borderId="0" xfId="0" applyNumberFormat="1" applyFont="1" applyAlignment="1" applyProtection="1">
      <alignment horizontal="center" vertical="center" wrapText="1"/>
    </xf>
    <xf numFmtId="0" fontId="5" fillId="0" borderId="0" xfId="0" applyFont="1" applyAlignment="1" applyProtection="1">
      <alignment horizontal="center" vertical="center" wrapText="1"/>
    </xf>
    <xf numFmtId="2" fontId="7" fillId="0" borderId="4" xfId="1" applyNumberFormat="1" applyFont="1" applyBorder="1" applyAlignment="1" applyProtection="1">
      <alignment horizontal="center" vertical="center" wrapText="1"/>
    </xf>
    <xf numFmtId="2" fontId="7" fillId="0" borderId="4" xfId="1" applyNumberFormat="1" applyFont="1" applyFill="1" applyBorder="1" applyAlignment="1" applyProtection="1">
      <alignment horizontal="center" vertical="center" wrapText="1"/>
    </xf>
    <xf numFmtId="1" fontId="7" fillId="0" borderId="4" xfId="0" applyNumberFormat="1" applyFont="1" applyFill="1" applyBorder="1" applyAlignment="1" applyProtection="1">
      <alignment horizontal="center" vertical="center" wrapText="1"/>
    </xf>
    <xf numFmtId="1" fontId="7" fillId="0" borderId="4" xfId="0" applyNumberFormat="1" applyFont="1" applyBorder="1" applyAlignment="1" applyProtection="1">
      <alignment horizontal="center" vertical="center" wrapText="1"/>
    </xf>
    <xf numFmtId="0" fontId="14" fillId="0" borderId="4" xfId="0" applyFont="1" applyFill="1" applyBorder="1" applyAlignment="1" applyProtection="1">
      <alignment horizontal="left" vertical="center" wrapText="1"/>
    </xf>
    <xf numFmtId="8" fontId="14" fillId="0" borderId="4" xfId="0" applyNumberFormat="1" applyFont="1" applyFill="1" applyBorder="1" applyAlignment="1" applyProtection="1">
      <alignment horizontal="center" vertical="center"/>
    </xf>
    <xf numFmtId="1" fontId="14" fillId="0" borderId="4" xfId="0" applyNumberFormat="1" applyFont="1" applyFill="1" applyBorder="1" applyAlignment="1" applyProtection="1">
      <alignment horizontal="center" vertical="center" wrapText="1"/>
    </xf>
    <xf numFmtId="1" fontId="6" fillId="0" borderId="0" xfId="0" applyNumberFormat="1" applyFont="1" applyFill="1" applyAlignment="1" applyProtection="1">
      <alignment horizontal="center" vertical="center"/>
    </xf>
    <xf numFmtId="0" fontId="6" fillId="0" borderId="0" xfId="0" applyFont="1" applyFill="1" applyAlignment="1" applyProtection="1">
      <alignment horizontal="center" vertical="center"/>
    </xf>
    <xf numFmtId="8" fontId="6" fillId="0" borderId="0" xfId="0" applyNumberFormat="1" applyFont="1" applyFill="1" applyAlignment="1" applyProtection="1">
      <alignment horizontal="center" vertical="center"/>
    </xf>
    <xf numFmtId="8" fontId="6" fillId="0" borderId="0" xfId="0" applyNumberFormat="1" applyFont="1" applyAlignment="1" applyProtection="1">
      <alignment horizontal="center" vertical="center"/>
    </xf>
    <xf numFmtId="1" fontId="14" fillId="0" borderId="4" xfId="0" applyNumberFormat="1" applyFont="1" applyFill="1" applyBorder="1" applyAlignment="1" applyProtection="1">
      <alignment vertical="center" wrapText="1"/>
    </xf>
    <xf numFmtId="8" fontId="14" fillId="0" borderId="4" xfId="0" applyNumberFormat="1" applyFont="1" applyFill="1" applyBorder="1" applyAlignment="1" applyProtection="1">
      <alignment vertical="center"/>
    </xf>
    <xf numFmtId="1" fontId="13" fillId="0" borderId="4" xfId="0" applyNumberFormat="1" applyFont="1" applyFill="1" applyBorder="1" applyAlignment="1" applyProtection="1">
      <alignment vertical="center" wrapText="1"/>
    </xf>
    <xf numFmtId="0" fontId="13" fillId="0" borderId="4" xfId="0" applyFont="1" applyFill="1" applyBorder="1" applyAlignment="1" applyProtection="1">
      <alignment vertical="center" wrapText="1"/>
    </xf>
    <xf numFmtId="1" fontId="14"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left" vertical="center" wrapText="1"/>
    </xf>
    <xf numFmtId="8" fontId="14" fillId="0" borderId="0" xfId="0" applyNumberFormat="1" applyFont="1" applyFill="1" applyBorder="1" applyAlignment="1" applyProtection="1">
      <alignment horizontal="center" vertical="center"/>
    </xf>
    <xf numFmtId="1" fontId="14" fillId="0" borderId="0" xfId="0" applyNumberFormat="1" applyFont="1" applyFill="1" applyBorder="1" applyAlignment="1" applyProtection="1">
      <alignment vertical="center" wrapText="1"/>
    </xf>
    <xf numFmtId="1" fontId="6" fillId="0" borderId="0" xfId="0" applyNumberFormat="1" applyFont="1" applyFill="1" applyBorder="1" applyAlignment="1" applyProtection="1">
      <alignment horizontal="center" vertical="center"/>
    </xf>
    <xf numFmtId="8" fontId="6" fillId="0" borderId="0" xfId="0" applyNumberFormat="1" applyFont="1" applyFill="1" applyBorder="1" applyAlignment="1" applyProtection="1">
      <alignment horizontal="center" vertical="center"/>
    </xf>
    <xf numFmtId="0" fontId="10" fillId="0" borderId="4" xfId="0" applyFont="1" applyFill="1" applyBorder="1" applyAlignment="1" applyProtection="1">
      <alignment horizontal="center" vertical="center" wrapText="1"/>
    </xf>
    <xf numFmtId="14" fontId="10" fillId="0" borderId="4" xfId="0" applyNumberFormat="1" applyFont="1" applyFill="1" applyBorder="1" applyAlignment="1" applyProtection="1">
      <alignment horizontal="center" vertical="center" wrapText="1"/>
    </xf>
    <xf numFmtId="2" fontId="10" fillId="0" borderId="4" xfId="0" applyNumberFormat="1" applyFont="1" applyFill="1" applyBorder="1" applyAlignment="1" applyProtection="1">
      <alignment horizontal="center" vertical="center" wrapText="1"/>
    </xf>
    <xf numFmtId="2" fontId="10" fillId="0" borderId="4" xfId="1" applyNumberFormat="1" applyFont="1" applyFill="1" applyBorder="1" applyAlignment="1" applyProtection="1">
      <alignment horizontal="center" vertical="center" wrapText="1"/>
    </xf>
    <xf numFmtId="0" fontId="10" fillId="0"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12" fillId="0" borderId="0" xfId="0" applyFont="1" applyFill="1" applyAlignment="1" applyProtection="1">
      <alignment vertical="center"/>
    </xf>
    <xf numFmtId="2" fontId="12" fillId="0" borderId="0" xfId="0" applyNumberFormat="1" applyFont="1" applyFill="1" applyAlignment="1" applyProtection="1">
      <alignment horizontal="center" vertical="center"/>
    </xf>
    <xf numFmtId="2" fontId="12" fillId="0" borderId="0" xfId="1" applyNumberFormat="1" applyFont="1" applyFill="1" applyAlignment="1" applyProtection="1">
      <alignment horizontal="center" vertical="center"/>
    </xf>
    <xf numFmtId="0" fontId="12" fillId="0" borderId="0" xfId="0" applyFont="1" applyFill="1" applyAlignment="1" applyProtection="1">
      <alignment horizontal="left" vertical="center"/>
    </xf>
    <xf numFmtId="1" fontId="12" fillId="0" borderId="0" xfId="0" applyNumberFormat="1" applyFont="1" applyFill="1" applyAlignment="1" applyProtection="1">
      <alignment horizontal="center" vertical="center"/>
    </xf>
    <xf numFmtId="8" fontId="12" fillId="0" borderId="0" xfId="0" applyNumberFormat="1" applyFont="1" applyFill="1" applyAlignment="1" applyProtection="1">
      <alignment horizontal="center" vertical="center"/>
    </xf>
    <xf numFmtId="0" fontId="6" fillId="0" borderId="0" xfId="0" applyFont="1" applyFill="1" applyAlignment="1" applyProtection="1">
      <alignment vertical="center"/>
    </xf>
    <xf numFmtId="2" fontId="6" fillId="0" borderId="0" xfId="0" applyNumberFormat="1" applyFont="1" applyFill="1" applyAlignment="1" applyProtection="1">
      <alignment horizontal="center" vertical="center"/>
    </xf>
    <xf numFmtId="2" fontId="6" fillId="0" borderId="0" xfId="1" applyNumberFormat="1" applyFont="1" applyFill="1" applyAlignment="1" applyProtection="1">
      <alignment horizontal="center" vertical="center"/>
    </xf>
    <xf numFmtId="0" fontId="6" fillId="0" borderId="0" xfId="0" applyFont="1" applyFill="1" applyAlignment="1" applyProtection="1">
      <alignment horizontal="left" vertical="center"/>
    </xf>
    <xf numFmtId="0" fontId="6" fillId="0" borderId="0" xfId="0" applyFont="1" applyAlignment="1" applyProtection="1">
      <alignment horizontal="left" vertical="center"/>
    </xf>
    <xf numFmtId="166" fontId="14" fillId="0" borderId="0" xfId="1" applyNumberFormat="1" applyFont="1" applyAlignment="1">
      <alignment horizontal="center" vertical="center" wrapText="1"/>
    </xf>
    <xf numFmtId="49" fontId="14" fillId="0" borderId="0" xfId="0" applyNumberFormat="1" applyFont="1" applyAlignment="1">
      <alignment horizontal="center" vertical="center" wrapText="1"/>
    </xf>
    <xf numFmtId="2" fontId="14" fillId="0" borderId="0" xfId="0" applyNumberFormat="1" applyFont="1" applyAlignment="1">
      <alignment horizontal="center" vertical="center" wrapText="1"/>
    </xf>
    <xf numFmtId="164" fontId="14" fillId="0" borderId="0" xfId="1"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1" applyNumberFormat="1" applyFont="1" applyAlignment="1">
      <alignment horizontal="center" vertical="center" wrapText="1"/>
    </xf>
    <xf numFmtId="2" fontId="14" fillId="0" borderId="0" xfId="1" applyNumberFormat="1" applyFont="1" applyAlignment="1">
      <alignment horizontal="center" vertical="center" wrapText="1"/>
    </xf>
    <xf numFmtId="0" fontId="14" fillId="0" borderId="0" xfId="0" applyFont="1" applyFill="1" applyAlignment="1">
      <alignment horizontal="center" vertical="center" wrapText="1"/>
    </xf>
    <xf numFmtId="166" fontId="14" fillId="0" borderId="0" xfId="1" applyNumberFormat="1" applyFont="1" applyAlignment="1">
      <alignment vertical="center" wrapText="1"/>
    </xf>
    <xf numFmtId="49" fontId="14" fillId="0" borderId="0" xfId="0" applyNumberFormat="1" applyFont="1" applyAlignment="1">
      <alignment vertical="center" wrapText="1"/>
    </xf>
    <xf numFmtId="2" fontId="14" fillId="0" borderId="0" xfId="0" applyNumberFormat="1" applyFont="1" applyAlignment="1">
      <alignment vertical="center" wrapText="1"/>
    </xf>
    <xf numFmtId="164" fontId="14" fillId="0" borderId="0" xfId="1" applyFont="1" applyAlignment="1">
      <alignment vertical="center" wrapText="1"/>
    </xf>
    <xf numFmtId="0" fontId="14" fillId="0" borderId="0" xfId="1" applyNumberFormat="1" applyFont="1" applyAlignment="1">
      <alignment vertical="center" wrapText="1"/>
    </xf>
    <xf numFmtId="2" fontId="14" fillId="0" borderId="0" xfId="1" applyNumberFormat="1" applyFont="1" applyAlignment="1">
      <alignment vertical="center" wrapText="1"/>
    </xf>
    <xf numFmtId="166" fontId="14" fillId="0" borderId="0" xfId="1" applyNumberFormat="1" applyFont="1" applyFill="1" applyAlignment="1" applyProtection="1">
      <alignment vertical="center"/>
    </xf>
    <xf numFmtId="164" fontId="14" fillId="0" borderId="0" xfId="1" applyFont="1" applyFill="1" applyAlignment="1" applyProtection="1">
      <alignment vertical="center"/>
    </xf>
    <xf numFmtId="0" fontId="14" fillId="0" borderId="0" xfId="1" applyNumberFormat="1" applyFont="1" applyFill="1" applyAlignment="1" applyProtection="1">
      <alignment vertical="center"/>
    </xf>
    <xf numFmtId="164" fontId="14" fillId="0" borderId="0" xfId="1" applyFont="1" applyFill="1" applyAlignment="1" applyProtection="1">
      <alignment horizontal="center" vertical="center"/>
    </xf>
    <xf numFmtId="2" fontId="14" fillId="0" borderId="0" xfId="1" applyNumberFormat="1" applyFont="1" applyFill="1" applyAlignment="1" applyProtection="1">
      <alignment vertical="center"/>
    </xf>
    <xf numFmtId="164" fontId="14" fillId="0" borderId="0" xfId="1" applyFont="1" applyFill="1" applyAlignment="1">
      <alignment vertical="center"/>
    </xf>
    <xf numFmtId="165" fontId="14" fillId="0" borderId="0" xfId="0" applyNumberFormat="1" applyFont="1" applyFill="1" applyAlignment="1">
      <alignment vertical="center" wrapText="1"/>
    </xf>
    <xf numFmtId="165" fontId="14" fillId="0" borderId="0" xfId="1" applyNumberFormat="1" applyFont="1" applyFill="1" applyAlignment="1">
      <alignment vertical="center"/>
    </xf>
    <xf numFmtId="0" fontId="6" fillId="0" borderId="0" xfId="2" applyFont="1" applyAlignment="1">
      <alignment horizontal="left"/>
    </xf>
    <xf numFmtId="0" fontId="6" fillId="0" borderId="0" xfId="2" applyFont="1"/>
    <xf numFmtId="14" fontId="14" fillId="0" borderId="0" xfId="1" applyNumberFormat="1" applyFont="1" applyFill="1" applyAlignment="1" applyProtection="1">
      <alignment horizontal="center" vertical="center"/>
    </xf>
    <xf numFmtId="0" fontId="14" fillId="0" borderId="0" xfId="1" applyNumberFormat="1" applyFont="1" applyFill="1" applyAlignment="1" applyProtection="1">
      <alignment horizontal="center" vertical="center"/>
    </xf>
    <xf numFmtId="0" fontId="6" fillId="0" borderId="0" xfId="2" applyFont="1" applyAlignment="1">
      <alignment vertical="center" wrapText="1"/>
    </xf>
    <xf numFmtId="0" fontId="6" fillId="0" borderId="0" xfId="2" applyNumberFormat="1" applyFont="1" applyAlignment="1">
      <alignment horizontal="left" vertical="center" wrapText="1"/>
    </xf>
    <xf numFmtId="0" fontId="6" fillId="0" borderId="7" xfId="2" applyFont="1" applyBorder="1"/>
    <xf numFmtId="0" fontId="6" fillId="0" borderId="8" xfId="2" applyFont="1" applyBorder="1"/>
    <xf numFmtId="0" fontId="4" fillId="0" borderId="8" xfId="2" applyBorder="1"/>
    <xf numFmtId="0" fontId="15" fillId="6" borderId="8" xfId="2" applyFont="1" applyFill="1" applyBorder="1"/>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Border="1" applyAlignment="1">
      <alignment horizontal="center" vertical="center"/>
    </xf>
    <xf numFmtId="0" fontId="16" fillId="0" borderId="0" xfId="0" applyFont="1" applyFill="1" applyBorder="1" applyAlignment="1">
      <alignment horizontal="center" vertical="center"/>
    </xf>
    <xf numFmtId="0" fontId="0" fillId="0" borderId="0" xfId="0" applyFont="1" applyBorder="1" applyAlignment="1">
      <alignment horizontal="left" vertical="center"/>
    </xf>
    <xf numFmtId="0" fontId="16" fillId="0" borderId="0" xfId="0" applyFont="1" applyFill="1" applyBorder="1" applyAlignment="1">
      <alignment horizontal="left" vertical="center"/>
    </xf>
    <xf numFmtId="0" fontId="3" fillId="4" borderId="0" xfId="0" applyFont="1" applyFill="1" applyBorder="1" applyAlignment="1">
      <alignment horizontal="center" vertical="center"/>
    </xf>
    <xf numFmtId="0" fontId="3" fillId="7"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8"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16" fillId="0" borderId="11" xfId="0" applyFont="1" applyBorder="1" applyAlignment="1">
      <alignment horizontal="center" vertical="center"/>
    </xf>
    <xf numFmtId="0" fontId="0" fillId="0" borderId="12" xfId="0" applyFont="1" applyBorder="1" applyAlignment="1">
      <alignment horizontal="center" vertical="center"/>
    </xf>
    <xf numFmtId="0" fontId="16" fillId="0" borderId="12" xfId="0" applyFont="1" applyFill="1" applyBorder="1" applyAlignment="1">
      <alignment horizontal="center" vertical="center"/>
    </xf>
    <xf numFmtId="0" fontId="0" fillId="0" borderId="0" xfId="0" applyFont="1" applyFill="1" applyBorder="1" applyAlignment="1">
      <alignment horizontal="center" vertical="center"/>
    </xf>
    <xf numFmtId="0" fontId="16" fillId="0" borderId="0" xfId="0" applyFont="1" applyAlignment="1">
      <alignment horizontal="left" vertical="center"/>
    </xf>
    <xf numFmtId="0" fontId="1" fillId="0" borderId="0" xfId="0" applyFont="1" applyBorder="1" applyAlignment="1">
      <alignment horizontal="left" vertical="center"/>
    </xf>
    <xf numFmtId="0" fontId="1" fillId="0" borderId="12" xfId="0" applyFont="1" applyFill="1" applyBorder="1" applyAlignment="1">
      <alignment horizontal="center" vertical="center"/>
    </xf>
    <xf numFmtId="0" fontId="2" fillId="0" borderId="12" xfId="0" applyFont="1" applyFill="1" applyBorder="1" applyAlignment="1">
      <alignment horizontal="center" vertical="center"/>
    </xf>
    <xf numFmtId="0" fontId="17" fillId="0" borderId="0" xfId="0" applyFont="1" applyAlignment="1">
      <alignment horizontal="center" vertical="center"/>
    </xf>
    <xf numFmtId="0" fontId="2" fillId="0" borderId="0" xfId="0" applyFont="1" applyFill="1" applyBorder="1" applyAlignment="1">
      <alignment horizontal="lef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center" vertical="center"/>
    </xf>
    <xf numFmtId="0" fontId="1" fillId="0" borderId="0" xfId="0" applyFont="1" applyFill="1" applyBorder="1" applyAlignment="1">
      <alignment horizontal="left" vertical="center"/>
    </xf>
    <xf numFmtId="0" fontId="0" fillId="0" borderId="0" xfId="0" applyFont="1" applyFill="1" applyAlignment="1">
      <alignment horizontal="left" vertical="center"/>
    </xf>
    <xf numFmtId="0" fontId="1" fillId="0" borderId="0" xfId="0" applyFont="1" applyFill="1" applyBorder="1" applyAlignment="1">
      <alignment horizontal="center" vertical="center"/>
    </xf>
    <xf numFmtId="0" fontId="12" fillId="0" borderId="0" xfId="0" applyFont="1" applyFill="1" applyBorder="1" applyAlignment="1" applyProtection="1">
      <alignment horizontal="center" vertical="center"/>
    </xf>
    <xf numFmtId="164" fontId="9" fillId="0" borderId="0" xfId="1" applyFont="1" applyFill="1" applyBorder="1" applyAlignment="1" applyProtection="1">
      <alignment horizontal="center" vertical="center"/>
      <protection hidden="1"/>
    </xf>
    <xf numFmtId="2" fontId="10" fillId="0" borderId="4" xfId="1" applyNumberFormat="1" applyFont="1" applyFill="1" applyBorder="1" applyAlignment="1" applyProtection="1">
      <alignment horizontal="center" vertical="center" wrapText="1"/>
      <protection hidden="1"/>
    </xf>
    <xf numFmtId="0" fontId="10" fillId="0" borderId="13" xfId="0" applyFont="1" applyFill="1" applyBorder="1" applyAlignment="1" applyProtection="1">
      <alignment vertical="center" wrapText="1"/>
    </xf>
    <xf numFmtId="1" fontId="14" fillId="0" borderId="3" xfId="0" applyNumberFormat="1" applyFont="1" applyFill="1" applyBorder="1" applyAlignment="1" applyProtection="1">
      <alignment vertical="center" wrapText="1"/>
    </xf>
    <xf numFmtId="0" fontId="14" fillId="0" borderId="0" xfId="1" applyNumberFormat="1" applyFont="1" applyFill="1" applyAlignment="1">
      <alignment vertical="center"/>
    </xf>
    <xf numFmtId="0" fontId="6" fillId="0" borderId="0" xfId="0" applyFont="1" applyAlignment="1" applyProtection="1">
      <alignment horizontal="left" vertical="center" wrapText="1"/>
    </xf>
    <xf numFmtId="0" fontId="13" fillId="0" borderId="4" xfId="0" applyFont="1" applyFill="1" applyBorder="1" applyAlignment="1" applyProtection="1">
      <alignment horizontal="left" vertical="center" wrapText="1"/>
    </xf>
    <xf numFmtId="1" fontId="13" fillId="0" borderId="4" xfId="0" applyNumberFormat="1" applyFont="1" applyFill="1" applyBorder="1" applyAlignment="1" applyProtection="1">
      <alignment horizontal="left" vertical="center" wrapText="1"/>
    </xf>
    <xf numFmtId="0" fontId="12" fillId="0" borderId="0" xfId="0" applyFont="1" applyFill="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1" fontId="14" fillId="0" borderId="0" xfId="0" applyNumberFormat="1" applyFont="1" applyFill="1" applyBorder="1" applyAlignment="1" applyProtection="1">
      <alignment horizontal="left" vertical="center" wrapText="1"/>
    </xf>
    <xf numFmtId="0" fontId="5" fillId="0" borderId="0" xfId="0" applyFont="1" applyAlignment="1" applyProtection="1">
      <alignment horizontal="left" vertical="center" wrapText="1"/>
    </xf>
    <xf numFmtId="0" fontId="13" fillId="0" borderId="3" xfId="0" applyFont="1" applyFill="1" applyBorder="1" applyAlignment="1" applyProtection="1">
      <alignment vertical="center" wrapText="1"/>
    </xf>
    <xf numFmtId="1" fontId="14" fillId="0" borderId="3" xfId="0" applyNumberFormat="1" applyFont="1" applyFill="1" applyBorder="1" applyAlignment="1" applyProtection="1">
      <alignment horizontal="center" vertical="center" wrapText="1"/>
    </xf>
    <xf numFmtId="1" fontId="13" fillId="0" borderId="3" xfId="0" applyNumberFormat="1" applyFont="1" applyFill="1" applyBorder="1" applyAlignment="1" applyProtection="1">
      <alignment vertical="center" wrapText="1"/>
    </xf>
    <xf numFmtId="0" fontId="10" fillId="0" borderId="4" xfId="0" applyFont="1" applyFill="1" applyBorder="1" applyAlignment="1" applyProtection="1">
      <alignment horizontal="justify" vertical="center" wrapText="1"/>
    </xf>
    <xf numFmtId="2" fontId="10" fillId="9" borderId="4" xfId="1" applyNumberFormat="1" applyFont="1" applyFill="1" applyBorder="1" applyAlignment="1" applyProtection="1">
      <alignment horizontal="center" vertical="center" wrapText="1"/>
    </xf>
    <xf numFmtId="0" fontId="10" fillId="9" borderId="4" xfId="0" applyFont="1" applyFill="1" applyBorder="1" applyAlignment="1" applyProtection="1">
      <alignment horizontal="center" vertical="center" wrapText="1"/>
    </xf>
    <xf numFmtId="0" fontId="10" fillId="9" borderId="4" xfId="0" applyFont="1" applyFill="1" applyBorder="1" applyAlignment="1" applyProtection="1">
      <alignment horizontal="left" vertical="center" wrapText="1"/>
    </xf>
    <xf numFmtId="0" fontId="10" fillId="9" borderId="13" xfId="0" applyFont="1" applyFill="1" applyBorder="1" applyAlignment="1" applyProtection="1">
      <alignment vertical="center" wrapText="1"/>
    </xf>
    <xf numFmtId="49" fontId="10" fillId="0" borderId="4" xfId="0" applyNumberFormat="1" applyFont="1" applyFill="1" applyBorder="1" applyAlignment="1" applyProtection="1">
      <alignment horizontal="justify" vertical="center" wrapText="1"/>
    </xf>
    <xf numFmtId="0" fontId="10" fillId="9" borderId="5" xfId="0" applyNumberFormat="1" applyFont="1" applyFill="1" applyBorder="1" applyAlignment="1" applyProtection="1">
      <alignment horizontal="center" vertical="center" wrapText="1"/>
    </xf>
    <xf numFmtId="0" fontId="19" fillId="0" borderId="4" xfId="3" applyNumberFormat="1" applyFont="1" applyFill="1" applyBorder="1" applyAlignment="1" applyProtection="1">
      <alignment horizontal="center" vertical="center"/>
    </xf>
    <xf numFmtId="0" fontId="19" fillId="0" borderId="4" xfId="3" applyFont="1" applyFill="1" applyBorder="1" applyAlignment="1" applyProtection="1">
      <alignment horizontal="left" vertical="center" wrapText="1"/>
    </xf>
    <xf numFmtId="8" fontId="10" fillId="0" borderId="0" xfId="0" applyNumberFormat="1" applyFont="1" applyFill="1" applyAlignment="1" applyProtection="1">
      <alignment horizontal="center" vertical="center"/>
    </xf>
    <xf numFmtId="0" fontId="10" fillId="9" borderId="5" xfId="0" applyFont="1" applyFill="1" applyBorder="1" applyAlignment="1" applyProtection="1">
      <alignment horizontal="center" vertical="center"/>
    </xf>
    <xf numFmtId="8" fontId="10" fillId="9" borderId="13" xfId="1" applyNumberFormat="1" applyFont="1" applyFill="1" applyBorder="1" applyAlignment="1" applyProtection="1">
      <alignment horizontal="center" vertical="center" wrapText="1"/>
    </xf>
    <xf numFmtId="8" fontId="10" fillId="9" borderId="6" xfId="1" applyNumberFormat="1" applyFont="1" applyFill="1" applyBorder="1" applyAlignment="1" applyProtection="1">
      <alignment horizontal="center" vertical="center" wrapText="1"/>
    </xf>
    <xf numFmtId="0" fontId="10" fillId="0" borderId="4" xfId="0" applyFont="1" applyBorder="1" applyAlignment="1" applyProtection="1">
      <alignment horizontal="center" vertical="center" wrapText="1"/>
      <protection hidden="1"/>
    </xf>
    <xf numFmtId="0" fontId="10" fillId="0" borderId="4" xfId="0" applyFont="1" applyBorder="1" applyAlignment="1" applyProtection="1">
      <alignment horizontal="justify" vertical="center" wrapText="1"/>
    </xf>
    <xf numFmtId="0" fontId="10" fillId="9" borderId="5" xfId="0" applyFont="1" applyFill="1" applyBorder="1" applyAlignment="1" applyProtection="1">
      <alignment horizontal="center" vertical="center" wrapText="1"/>
    </xf>
    <xf numFmtId="0" fontId="10" fillId="9" borderId="4" xfId="0" applyNumberFormat="1" applyFont="1" applyFill="1" applyBorder="1" applyAlignment="1" applyProtection="1">
      <alignment horizontal="center" vertical="center" wrapText="1"/>
    </xf>
    <xf numFmtId="0" fontId="10" fillId="9" borderId="4" xfId="0" applyFont="1" applyFill="1" applyBorder="1" applyAlignment="1" applyProtection="1">
      <alignment horizontal="justify" vertical="center" wrapText="1"/>
    </xf>
    <xf numFmtId="0" fontId="7" fillId="0" borderId="0"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justify" vertical="center" wrapText="1"/>
    </xf>
    <xf numFmtId="0" fontId="10" fillId="0" borderId="6" xfId="0" applyFont="1" applyFill="1" applyBorder="1" applyAlignment="1" applyProtection="1">
      <alignment horizontal="justify" vertical="center" wrapText="1"/>
    </xf>
    <xf numFmtId="0" fontId="10" fillId="0" borderId="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9" borderId="5" xfId="0"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1" fontId="14" fillId="0" borderId="2" xfId="0" applyNumberFormat="1" applyFont="1" applyFill="1" applyBorder="1" applyAlignment="1" applyProtection="1">
      <alignment vertical="center" wrapText="1"/>
    </xf>
    <xf numFmtId="0" fontId="14" fillId="0" borderId="2" xfId="0" applyFont="1" applyFill="1" applyBorder="1" applyAlignment="1" applyProtection="1">
      <alignment horizontal="left" vertical="center" wrapText="1"/>
    </xf>
    <xf numFmtId="8" fontId="14" fillId="0" borderId="2" xfId="0" applyNumberFormat="1" applyFont="1" applyFill="1" applyBorder="1" applyAlignment="1" applyProtection="1">
      <alignment vertical="center"/>
    </xf>
    <xf numFmtId="8" fontId="14" fillId="0" borderId="3" xfId="0" applyNumberFormat="1" applyFont="1" applyFill="1" applyBorder="1" applyAlignment="1" applyProtection="1">
      <alignment vertical="center"/>
    </xf>
    <xf numFmtId="1" fontId="14" fillId="0" borderId="1" xfId="0" applyNumberFormat="1" applyFont="1" applyFill="1" applyBorder="1" applyAlignment="1" applyProtection="1">
      <alignment vertical="center" wrapText="1"/>
    </xf>
    <xf numFmtId="167" fontId="10" fillId="9" borderId="1" xfId="1" applyNumberFormat="1" applyFont="1" applyFill="1" applyBorder="1" applyAlignment="1" applyProtection="1">
      <alignment horizontal="center" vertical="center" wrapText="1"/>
    </xf>
    <xf numFmtId="167" fontId="10" fillId="9" borderId="14" xfId="1" applyNumberFormat="1" applyFont="1" applyFill="1" applyBorder="1" applyAlignment="1" applyProtection="1">
      <alignment horizontal="center" vertical="center" wrapText="1"/>
    </xf>
    <xf numFmtId="167" fontId="10" fillId="9" borderId="4" xfId="1" applyNumberFormat="1" applyFont="1" applyFill="1" applyBorder="1" applyAlignment="1" applyProtection="1">
      <alignment horizontal="center" vertical="center" wrapText="1"/>
    </xf>
    <xf numFmtId="167" fontId="10" fillId="0" borderId="4" xfId="1" applyNumberFormat="1" applyFont="1" applyFill="1" applyBorder="1" applyAlignment="1" applyProtection="1">
      <alignment horizontal="center" vertical="center" wrapText="1"/>
    </xf>
    <xf numFmtId="0" fontId="10" fillId="9" borderId="3" xfId="0" applyNumberFormat="1" applyFont="1" applyFill="1" applyBorder="1" applyAlignment="1" applyProtection="1">
      <alignment horizontal="center" vertical="center" wrapText="1"/>
    </xf>
    <xf numFmtId="2" fontId="10" fillId="10" borderId="4" xfId="1" applyNumberFormat="1" applyFont="1" applyFill="1" applyBorder="1" applyAlignment="1" applyProtection="1">
      <alignment horizontal="center" vertical="center" wrapText="1"/>
      <protection locked="0"/>
    </xf>
    <xf numFmtId="0" fontId="10" fillId="10" borderId="4" xfId="0" applyFont="1" applyFill="1" applyBorder="1" applyAlignment="1" applyProtection="1">
      <alignment horizontal="justify" vertical="center" wrapText="1"/>
      <protection locked="0"/>
    </xf>
    <xf numFmtId="0" fontId="10" fillId="0" borderId="5"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6" xfId="0" applyFont="1" applyBorder="1" applyAlignment="1" applyProtection="1">
      <alignment horizontal="center" vertical="center" wrapText="1"/>
      <protection hidden="1"/>
    </xf>
    <xf numFmtId="2" fontId="10" fillId="0" borderId="5" xfId="1" applyNumberFormat="1" applyFont="1" applyFill="1" applyBorder="1" applyAlignment="1" applyProtection="1">
      <alignment horizontal="center" vertical="center" wrapText="1"/>
      <protection hidden="1"/>
    </xf>
    <xf numFmtId="2" fontId="10" fillId="0" borderId="13" xfId="1" applyNumberFormat="1" applyFont="1" applyFill="1" applyBorder="1" applyAlignment="1" applyProtection="1">
      <alignment horizontal="center" vertical="center" wrapText="1"/>
      <protection hidden="1"/>
    </xf>
    <xf numFmtId="2" fontId="10" fillId="0" borderId="6" xfId="1" applyNumberFormat="1" applyFont="1" applyFill="1" applyBorder="1" applyAlignment="1" applyProtection="1">
      <alignment horizontal="center" vertical="center" wrapText="1"/>
      <protection hidden="1"/>
    </xf>
    <xf numFmtId="2" fontId="10" fillId="0" borderId="5" xfId="1" applyNumberFormat="1" applyFont="1" applyFill="1" applyBorder="1" applyAlignment="1" applyProtection="1">
      <alignment horizontal="center" vertical="center" wrapText="1"/>
    </xf>
    <xf numFmtId="2" fontId="10" fillId="0" borderId="13" xfId="1" applyNumberFormat="1" applyFont="1" applyFill="1" applyBorder="1" applyAlignment="1" applyProtection="1">
      <alignment horizontal="center" vertical="center" wrapText="1"/>
    </xf>
    <xf numFmtId="2" fontId="10" fillId="0" borderId="6" xfId="1" applyNumberFormat="1" applyFont="1" applyFill="1" applyBorder="1" applyAlignment="1" applyProtection="1">
      <alignment horizontal="center" vertical="center" wrapText="1"/>
    </xf>
    <xf numFmtId="2" fontId="10" fillId="9" borderId="5" xfId="1" applyNumberFormat="1" applyFont="1" applyFill="1" applyBorder="1" applyAlignment="1" applyProtection="1">
      <alignment horizontal="center" vertical="center" wrapText="1"/>
    </xf>
    <xf numFmtId="2" fontId="10" fillId="9" borderId="13" xfId="1" applyNumberFormat="1" applyFont="1" applyFill="1" applyBorder="1" applyAlignment="1" applyProtection="1">
      <alignment horizontal="center" vertical="center" wrapText="1"/>
    </xf>
    <xf numFmtId="2" fontId="10" fillId="9" borderId="6" xfId="1" applyNumberFormat="1" applyFont="1" applyFill="1" applyBorder="1" applyAlignment="1" applyProtection="1">
      <alignment horizontal="center" vertical="center" wrapText="1"/>
    </xf>
    <xf numFmtId="0" fontId="10" fillId="0" borderId="5" xfId="0" applyFont="1" applyFill="1" applyBorder="1" applyAlignment="1" applyProtection="1">
      <alignment horizontal="justify" vertical="center" wrapText="1"/>
    </xf>
    <xf numFmtId="0" fontId="10" fillId="0" borderId="13" xfId="0" applyFont="1" applyFill="1" applyBorder="1" applyAlignment="1" applyProtection="1">
      <alignment horizontal="justify" vertical="center" wrapText="1"/>
    </xf>
    <xf numFmtId="0" fontId="10" fillId="0" borderId="6" xfId="0" applyFont="1" applyFill="1" applyBorder="1" applyAlignment="1" applyProtection="1">
      <alignment horizontal="justify" vertical="center" wrapText="1"/>
    </xf>
    <xf numFmtId="0" fontId="10" fillId="9" borderId="5" xfId="0" applyFont="1" applyFill="1" applyBorder="1" applyAlignment="1" applyProtection="1">
      <alignment horizontal="left" vertical="center" wrapText="1"/>
    </xf>
    <xf numFmtId="0" fontId="10" fillId="9" borderId="13" xfId="0" applyFont="1" applyFill="1" applyBorder="1" applyAlignment="1" applyProtection="1">
      <alignment horizontal="left" vertical="center" wrapText="1"/>
    </xf>
    <xf numFmtId="0" fontId="10" fillId="9" borderId="6" xfId="0" applyFont="1" applyFill="1" applyBorder="1" applyAlignment="1" applyProtection="1">
      <alignment horizontal="left" vertical="center" wrapText="1"/>
    </xf>
    <xf numFmtId="0" fontId="10" fillId="9" borderId="5" xfId="0" applyFont="1" applyFill="1" applyBorder="1" applyAlignment="1" applyProtection="1">
      <alignment horizontal="justify" vertical="center" wrapText="1"/>
    </xf>
    <xf numFmtId="0" fontId="10" fillId="9" borderId="13" xfId="0" applyFont="1" applyFill="1" applyBorder="1" applyAlignment="1" applyProtection="1">
      <alignment horizontal="justify" vertical="center" wrapText="1"/>
    </xf>
    <xf numFmtId="0" fontId="10" fillId="9" borderId="6" xfId="0" applyFont="1" applyFill="1" applyBorder="1" applyAlignment="1" applyProtection="1">
      <alignment horizontal="justify" vertical="center" wrapText="1"/>
    </xf>
    <xf numFmtId="0" fontId="10" fillId="10" borderId="5" xfId="0" applyFont="1" applyFill="1" applyBorder="1" applyAlignment="1" applyProtection="1">
      <alignment horizontal="justify" vertical="center" wrapText="1"/>
      <protection locked="0"/>
    </xf>
    <xf numFmtId="0" fontId="10" fillId="10" borderId="13" xfId="0" applyFont="1" applyFill="1" applyBorder="1" applyAlignment="1" applyProtection="1">
      <alignment horizontal="justify" vertical="center" wrapText="1"/>
      <protection locked="0"/>
    </xf>
    <xf numFmtId="0" fontId="10" fillId="10" borderId="6" xfId="0" applyFont="1" applyFill="1" applyBorder="1" applyAlignment="1" applyProtection="1">
      <alignment horizontal="justify" vertical="center" wrapText="1"/>
      <protection locked="0"/>
    </xf>
    <xf numFmtId="2" fontId="10" fillId="10" borderId="5" xfId="1" applyNumberFormat="1" applyFont="1" applyFill="1" applyBorder="1" applyAlignment="1" applyProtection="1">
      <alignment horizontal="center" vertical="center" wrapText="1"/>
      <protection locked="0"/>
    </xf>
    <xf numFmtId="2" fontId="10" fillId="10" borderId="13" xfId="1" applyNumberFormat="1" applyFont="1" applyFill="1" applyBorder="1" applyAlignment="1" applyProtection="1">
      <alignment horizontal="center" vertical="center" wrapText="1"/>
      <protection locked="0"/>
    </xf>
    <xf numFmtId="2" fontId="10" fillId="10" borderId="6" xfId="1" applyNumberFormat="1"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0" fontId="10" fillId="0" borderId="13"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2" fontId="10" fillId="0" borderId="5" xfId="0" applyNumberFormat="1" applyFont="1" applyFill="1" applyBorder="1" applyAlignment="1" applyProtection="1">
      <alignment horizontal="center" vertical="center" wrapText="1"/>
    </xf>
    <xf numFmtId="2" fontId="10" fillId="0" borderId="13" xfId="0" applyNumberFormat="1" applyFont="1" applyFill="1" applyBorder="1" applyAlignment="1" applyProtection="1">
      <alignment horizontal="center" vertical="center" wrapText="1"/>
    </xf>
    <xf numFmtId="2" fontId="10" fillId="0" borderId="6"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14" fontId="10" fillId="0" borderId="13"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2" borderId="1"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8" fillId="2" borderId="1"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164" fontId="8" fillId="0" borderId="0" xfId="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2" fontId="7" fillId="0" borderId="4" xfId="0" applyNumberFormat="1" applyFont="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167" fontId="10" fillId="9" borderId="14" xfId="1" applyNumberFormat="1" applyFont="1" applyFill="1" applyBorder="1" applyAlignment="1" applyProtection="1">
      <alignment horizontal="center" vertical="center" wrapText="1"/>
    </xf>
    <xf numFmtId="167" fontId="10" fillId="9" borderId="15" xfId="1"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9" borderId="1" xfId="0" applyFont="1" applyFill="1" applyBorder="1" applyAlignment="1" applyProtection="1">
      <alignment horizontal="center" vertical="center" wrapText="1"/>
    </xf>
    <xf numFmtId="0" fontId="11" fillId="9" borderId="2" xfId="0" applyFont="1" applyFill="1" applyBorder="1" applyAlignment="1" applyProtection="1">
      <alignment horizontal="center" vertical="center" wrapText="1"/>
    </xf>
    <xf numFmtId="0" fontId="11" fillId="9" borderId="3" xfId="0" applyFont="1" applyFill="1" applyBorder="1" applyAlignment="1" applyProtection="1">
      <alignment horizontal="center" vertical="center" wrapText="1"/>
    </xf>
    <xf numFmtId="49" fontId="10" fillId="0" borderId="5" xfId="0" applyNumberFormat="1" applyFont="1" applyFill="1" applyBorder="1" applyAlignment="1" applyProtection="1">
      <alignment horizontal="justify" vertical="center" wrapText="1"/>
    </xf>
    <xf numFmtId="49" fontId="10" fillId="0" borderId="6" xfId="0" applyNumberFormat="1" applyFont="1" applyFill="1" applyBorder="1" applyAlignment="1" applyProtection="1">
      <alignment horizontal="justify" vertical="center" wrapText="1"/>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8" fontId="10" fillId="0" borderId="4" xfId="1" applyNumberFormat="1" applyFont="1" applyFill="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0" fontId="11" fillId="9" borderId="14" xfId="0" applyFont="1" applyFill="1" applyBorder="1" applyAlignment="1" applyProtection="1">
      <alignment horizontal="center" vertical="center" wrapText="1"/>
    </xf>
    <xf numFmtId="0" fontId="11" fillId="9" borderId="16" xfId="0" applyFont="1" applyFill="1" applyBorder="1" applyAlignment="1" applyProtection="1">
      <alignment horizontal="center" vertical="center" wrapText="1"/>
    </xf>
    <xf numFmtId="0" fontId="11" fillId="9" borderId="17" xfId="0" applyFont="1" applyFill="1" applyBorder="1" applyAlignment="1" applyProtection="1">
      <alignment horizontal="center" vertical="center" wrapText="1"/>
    </xf>
    <xf numFmtId="0" fontId="11" fillId="9" borderId="20" xfId="0" applyFont="1" applyFill="1" applyBorder="1" applyAlignment="1" applyProtection="1">
      <alignment horizontal="center" vertical="center" wrapText="1"/>
    </xf>
    <xf numFmtId="0" fontId="11" fillId="9" borderId="0" xfId="0" applyFont="1" applyFill="1" applyBorder="1" applyAlignment="1" applyProtection="1">
      <alignment horizontal="center" vertical="center" wrapText="1"/>
    </xf>
    <xf numFmtId="0" fontId="11" fillId="9" borderId="21" xfId="0" applyFont="1" applyFill="1" applyBorder="1" applyAlignment="1" applyProtection="1">
      <alignment horizontal="center" vertical="center" wrapText="1"/>
    </xf>
    <xf numFmtId="0" fontId="11" fillId="9" borderId="15" xfId="0" applyFont="1" applyFill="1" applyBorder="1" applyAlignment="1" applyProtection="1">
      <alignment horizontal="center" vertical="center" wrapText="1"/>
    </xf>
    <xf numFmtId="0" fontId="11" fillId="9" borderId="18" xfId="0" applyFont="1" applyFill="1" applyBorder="1" applyAlignment="1" applyProtection="1">
      <alignment horizontal="center" vertical="center" wrapText="1"/>
    </xf>
    <xf numFmtId="0" fontId="11" fillId="9" borderId="19" xfId="0" applyFont="1" applyFill="1" applyBorder="1" applyAlignment="1" applyProtection="1">
      <alignment horizontal="center" vertical="center" wrapText="1"/>
    </xf>
    <xf numFmtId="0" fontId="10" fillId="0" borderId="4" xfId="0" applyFont="1" applyFill="1" applyBorder="1" applyAlignment="1" applyProtection="1">
      <alignment vertical="center" wrapText="1"/>
    </xf>
    <xf numFmtId="167" fontId="10" fillId="0" borderId="4" xfId="1" applyNumberFormat="1" applyFont="1" applyFill="1" applyBorder="1" applyAlignment="1" applyProtection="1">
      <alignment vertical="center" wrapText="1"/>
    </xf>
    <xf numFmtId="0" fontId="10" fillId="9" borderId="4" xfId="0" applyFont="1" applyFill="1" applyBorder="1" applyAlignment="1" applyProtection="1">
      <alignment horizontal="center" vertical="center" wrapText="1"/>
    </xf>
    <xf numFmtId="0" fontId="10" fillId="9" borderId="4" xfId="0" applyFont="1" applyFill="1" applyBorder="1" applyAlignment="1" applyProtection="1">
      <alignment horizontal="justify" vertical="center" wrapText="1"/>
    </xf>
    <xf numFmtId="0" fontId="10" fillId="9" borderId="1" xfId="0" applyNumberFormat="1" applyFont="1" applyFill="1" applyBorder="1" applyAlignment="1" applyProtection="1">
      <alignment horizontal="center" vertical="center" wrapText="1"/>
    </xf>
    <xf numFmtId="0" fontId="10" fillId="9" borderId="2" xfId="0" applyNumberFormat="1" applyFont="1" applyFill="1" applyBorder="1" applyAlignment="1" applyProtection="1">
      <alignment horizontal="center" vertical="center" wrapText="1"/>
    </xf>
    <xf numFmtId="0" fontId="10" fillId="9" borderId="3" xfId="0" applyNumberFormat="1" applyFont="1" applyFill="1" applyBorder="1" applyAlignment="1" applyProtection="1">
      <alignment horizontal="center" vertical="center" wrapText="1"/>
    </xf>
    <xf numFmtId="0" fontId="10" fillId="9" borderId="1" xfId="0" applyFont="1" applyFill="1" applyBorder="1" applyAlignment="1" applyProtection="1">
      <alignment horizontal="justify" vertical="center" wrapText="1"/>
    </xf>
    <xf numFmtId="0" fontId="10" fillId="9" borderId="2" xfId="0" applyFont="1" applyFill="1" applyBorder="1" applyAlignment="1" applyProtection="1">
      <alignment horizontal="justify" vertical="center" wrapText="1"/>
    </xf>
    <xf numFmtId="0" fontId="10" fillId="9" borderId="3" xfId="0" applyFont="1" applyFill="1" applyBorder="1" applyAlignment="1" applyProtection="1">
      <alignment horizontal="justify" vertical="center" wrapText="1"/>
    </xf>
    <xf numFmtId="0" fontId="10" fillId="9" borderId="14" xfId="0" applyFont="1" applyFill="1" applyBorder="1" applyAlignment="1" applyProtection="1">
      <alignment horizontal="justify" vertical="center" wrapText="1"/>
    </xf>
    <xf numFmtId="0" fontId="10" fillId="9" borderId="16" xfId="0" applyFont="1" applyFill="1" applyBorder="1" applyAlignment="1" applyProtection="1">
      <alignment horizontal="justify" vertical="center" wrapText="1"/>
    </xf>
    <xf numFmtId="0" fontId="10" fillId="9" borderId="17" xfId="0" applyFont="1" applyFill="1" applyBorder="1" applyAlignment="1" applyProtection="1">
      <alignment horizontal="justify" vertical="center" wrapText="1"/>
    </xf>
    <xf numFmtId="0" fontId="10" fillId="9" borderId="20" xfId="0" applyFont="1" applyFill="1" applyBorder="1" applyAlignment="1" applyProtection="1">
      <alignment horizontal="justify" vertical="center" wrapText="1"/>
    </xf>
    <xf numFmtId="0" fontId="10" fillId="9" borderId="0" xfId="0" applyFont="1" applyFill="1" applyBorder="1" applyAlignment="1" applyProtection="1">
      <alignment horizontal="justify" vertical="center" wrapText="1"/>
    </xf>
    <xf numFmtId="0" fontId="10" fillId="9" borderId="21" xfId="0" applyFont="1" applyFill="1" applyBorder="1" applyAlignment="1" applyProtection="1">
      <alignment horizontal="justify" vertical="center" wrapText="1"/>
    </xf>
    <xf numFmtId="0" fontId="10" fillId="9" borderId="15" xfId="0" applyFont="1" applyFill="1" applyBorder="1" applyAlignment="1" applyProtection="1">
      <alignment horizontal="justify" vertical="center" wrapText="1"/>
    </xf>
    <xf numFmtId="0" fontId="10" fillId="9" borderId="18" xfId="0" applyFont="1" applyFill="1" applyBorder="1" applyAlignment="1" applyProtection="1">
      <alignment horizontal="justify" vertical="center" wrapText="1"/>
    </xf>
    <xf numFmtId="0" fontId="10" fillId="9" borderId="19" xfId="0" applyFont="1" applyFill="1" applyBorder="1" applyAlignment="1" applyProtection="1">
      <alignment horizontal="justify"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textRotation="90" wrapText="1"/>
    </xf>
    <xf numFmtId="0" fontId="6" fillId="0" borderId="9" xfId="2" applyFont="1" applyBorder="1" applyAlignment="1">
      <alignment horizontal="left"/>
    </xf>
    <xf numFmtId="0" fontId="6" fillId="0" borderId="10" xfId="2" applyFont="1" applyBorder="1" applyAlignment="1">
      <alignment horizontal="left"/>
    </xf>
    <xf numFmtId="0" fontId="15" fillId="6" borderId="9" xfId="2" applyFont="1" applyFill="1" applyBorder="1" applyAlignment="1">
      <alignment horizontal="center"/>
    </xf>
    <xf numFmtId="0" fontId="15" fillId="6" borderId="10" xfId="2" applyFont="1" applyFill="1" applyBorder="1" applyAlignment="1">
      <alignment horizontal="center"/>
    </xf>
  </cellXfs>
  <cellStyles count="18">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Millares" xfId="1" builtinId="3"/>
    <cellStyle name="Normal" xfId="0" builtinId="0"/>
    <cellStyle name="Normal 2" xfId="2"/>
    <cellStyle name="Normal_Hoja1 (2)" xfId="3"/>
  </cellStyles>
  <dxfs count="88">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Narrow"/>
        <scheme val="none"/>
      </font>
    </dxf>
    <dxf>
      <font>
        <b val="0"/>
        <i val="0"/>
        <strike val="0"/>
        <condense val="0"/>
        <extend val="0"/>
        <outline val="0"/>
        <shadow val="0"/>
        <u val="none"/>
        <vertAlign val="baseline"/>
        <sz val="12"/>
        <color theme="1"/>
        <name val="Arial Narrow"/>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Narrow"/>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Narrow"/>
        <scheme val="none"/>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b val="0"/>
        <i val="0"/>
        <strike val="0"/>
        <condense val="0"/>
        <extend val="0"/>
        <outline val="0"/>
        <shadow val="0"/>
        <u val="none"/>
        <vertAlign val="baseline"/>
        <sz val="12"/>
        <color theme="1"/>
        <name val="Arial Narrow"/>
        <scheme val="none"/>
      </font>
      <alignment vertical="center" textRotation="0" wrapText="1" indent="0" justifyLastLine="0" shrinkToFit="0" readingOrder="0"/>
    </dxf>
    <dxf>
      <font>
        <color theme="0"/>
      </font>
      <fill>
        <patternFill>
          <bgColor rgb="FF6E137A"/>
        </patternFill>
      </fill>
    </dxf>
    <dxf>
      <font>
        <color theme="0"/>
      </font>
      <fill>
        <patternFill>
          <bgColor rgb="FF6E137A"/>
        </patternFill>
      </fill>
    </dxf>
    <dxf>
      <font>
        <color theme="0"/>
      </font>
      <fill>
        <patternFill>
          <bgColor rgb="FF6E137A"/>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color rgb="FF9C0006"/>
      </font>
      <fill>
        <patternFill>
          <bgColor rgb="FFFFC7CE"/>
        </patternFill>
      </fill>
    </dxf>
    <dxf>
      <font>
        <color rgb="FF9C0006"/>
      </font>
      <fill>
        <patternFill>
          <bgColor rgb="FFFFC7CE"/>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
      <font>
        <b/>
        <i val="0"/>
        <color theme="0"/>
      </font>
      <fill>
        <patternFill>
          <bgColor rgb="FF167418"/>
        </patternFill>
      </fill>
    </dxf>
    <dxf>
      <font>
        <b/>
        <i val="0"/>
        <color theme="0"/>
      </font>
      <fill>
        <patternFill>
          <bgColor rgb="FFE1C000"/>
        </patternFill>
      </fill>
    </dxf>
    <dxf>
      <font>
        <b/>
        <i val="0"/>
        <color theme="0"/>
      </font>
      <fill>
        <patternFill>
          <bgColor rgb="FFC00000"/>
        </patternFill>
      </fill>
    </dxf>
    <dxf>
      <font>
        <b/>
        <i val="0"/>
        <color theme="0"/>
      </font>
      <fill>
        <patternFill>
          <bgColor rgb="FF7F7F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1" Type="http://schemas.microsoft.com/office/2017/10/relationships/person" Target="persons/perso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57150</xdr:rowOff>
    </xdr:from>
    <xdr:to>
      <xdr:col>2</xdr:col>
      <xdr:colOff>760704</xdr:colOff>
      <xdr:row>4</xdr:row>
      <xdr:rowOff>166347</xdr:rowOff>
    </xdr:to>
    <xdr:pic>
      <xdr:nvPicPr>
        <xdr:cNvPr id="2" name="Imagen 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723900" y="57150"/>
          <a:ext cx="1465554" cy="9092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saelms/Desktop/Misaelms/INAI%202021/Otros%20documentos/Reporte%20Covid/210415/Users/Misaelms/Desktop/Misaelms/INAI%202021/Planeacion/2101.MIR/C:/Users/leticia.rodriguez/Desktop/MIR%202019%20Originales/SE_DGC_MIR_201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ntoe_In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oe_Ind"/>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Guadalupe Leticia Rodríguez Garnica" id="{5C1D3476-43C9-47CA-8862-FA260D19C2F0}" userId="Guadalupe Leticia Rodríguez Garnica" providerId="None"/>
</personList>
</file>

<file path=xl/tables/table1.xml><?xml version="1.0" encoding="utf-8"?>
<table xmlns="http://schemas.openxmlformats.org/spreadsheetml/2006/main" id="2" name="Tabla2" displayName="Tabla2" ref="A12:F40" totalsRowShown="0" headerRowDxfId="18" dataDxfId="17" headerRowCellStyle="Normal 2" dataCellStyle="Normal 2">
  <autoFilter ref="A12:F40"/>
  <tableColumns count="6">
    <tableColumn id="1" name="Unidad Administrativa" dataDxfId="16" dataCellStyle="Normal 2"/>
    <tableColumn id="2" name="Descripción Unidad Administrativa" dataDxfId="15" dataCellStyle="Normal 2"/>
    <tableColumn id="3" name="Alineación de Objetivo Estratégico" dataDxfId="14" dataCellStyle="Normal 2"/>
    <tableColumn id="4" name="Programa Presupuesto" dataDxfId="13" dataCellStyle="Normal 2"/>
    <tableColumn id="5" name="OE" dataDxfId="12" dataCellStyle="Normal 2"/>
    <tableColumn id="6" name="Secretaría" dataDxfId="11" dataCellStyle="Normal 2"/>
  </tableColumns>
  <tableStyleInfo name="TableStyleLight3" showFirstColumn="0" showLastColumn="0" showRowStripes="1" showColumnStripes="0"/>
</table>
</file>

<file path=xl/tables/table2.xml><?xml version="1.0" encoding="utf-8"?>
<table xmlns="http://schemas.openxmlformats.org/spreadsheetml/2006/main" id="5" name="Tabla5" displayName="Tabla5" ref="A1:I8" totalsRowShown="0" headerRowDxfId="10" dataDxfId="9" headerRowCellStyle="Normal 2" dataCellStyle="Normal 2">
  <autoFilter ref="A1:I8"/>
  <tableColumns count="9">
    <tableColumn id="1" name="Frecuencia de Medición" dataDxfId="8" dataCellStyle="Normal 2"/>
    <tableColumn id="2" name="Dimensión del Indicador" dataDxfId="7" dataCellStyle="Normal 2"/>
    <tableColumn id="3" name="Tipo de Indicador" dataDxfId="6" dataCellStyle="Normal 2"/>
    <tableColumn id="4" name="Tipo de valor de la meta" dataDxfId="5" dataCellStyle="Normal 2"/>
    <tableColumn id="5" name="Tipo de meta" dataDxfId="4" dataCellStyle="Normal 2"/>
    <tableColumn id="6" name="Comportamiento esperado" dataDxfId="3" dataCellStyle="Normal 2"/>
    <tableColumn id="7" name="Nivel MIR" dataDxfId="2" dataCellStyle="Normal 2"/>
    <tableColumn id="8" name="Unidad de Medida" dataDxfId="1" dataCellStyle="Normal 2"/>
    <tableColumn id="9" name="Columna1" dataDxfId="0" dataCellStyle="Normal 2"/>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L31" dT="2021-06-07T04:43:24.96" personId="{5C1D3476-43C9-47CA-8862-FA260D19C2F0}" id="{43CB6744-71A5-472E-AE3F-4659B2490332}">
    <text>Las acciones específicas fueron incorporadas posterior a la integración.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5" Type="http://schemas.microsoft.com/office/2017/10/relationships/threadedComment" Target="../threadedComments/threadedComment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 Id="rId2"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U80"/>
  <sheetViews>
    <sheetView showGridLines="0" tabSelected="1" topLeftCell="AK35" zoomScale="90" zoomScaleNormal="90" zoomScaleSheetLayoutView="10" zoomScalePageLayoutView="90" workbookViewId="0">
      <selection activeCell="AU38" sqref="AU38"/>
    </sheetView>
  </sheetViews>
  <sheetFormatPr baseColWidth="10" defaultColWidth="11.3984375" defaultRowHeight="16" x14ac:dyDescent="0.15"/>
  <cols>
    <col min="1" max="1" width="10.796875" style="1" customWidth="1"/>
    <col min="2" max="2" width="10.796875" style="2" customWidth="1"/>
    <col min="3" max="3" width="15.796875" style="2" customWidth="1"/>
    <col min="4" max="10" width="45.796875" style="2" customWidth="1"/>
    <col min="11" max="17" width="45.796875" style="2" hidden="1" customWidth="1"/>
    <col min="18" max="19" width="15.796875" style="2" customWidth="1"/>
    <col min="20" max="20" width="3.796875" style="2" customWidth="1"/>
    <col min="21" max="23" width="15.796875" style="2" customWidth="1"/>
    <col min="24" max="25" width="45.796875" style="2" customWidth="1"/>
    <col min="26" max="30" width="15.796875" style="2" customWidth="1"/>
    <col min="31" max="31" width="15.796875" style="3" customWidth="1"/>
    <col min="32" max="32" width="15.796875" style="2" customWidth="1"/>
    <col min="33" max="33" width="25.796875" style="2" customWidth="1"/>
    <col min="34" max="36" width="15.796875" style="4" customWidth="1"/>
    <col min="37" max="37" width="15.796875" style="2" customWidth="1"/>
    <col min="38" max="38" width="15.796875" style="4" customWidth="1"/>
    <col min="39" max="39" width="25.796875" style="2" customWidth="1"/>
    <col min="40" max="42" width="15.796875" style="4" customWidth="1"/>
    <col min="43" max="43" width="15.796875" style="2" customWidth="1"/>
    <col min="44" max="44" width="15.796875" style="4" customWidth="1"/>
    <col min="45" max="45" width="25.796875" style="2" customWidth="1"/>
    <col min="46" max="48" width="15.796875" style="4" customWidth="1"/>
    <col min="49" max="49" width="15.796875" style="2" customWidth="1"/>
    <col min="50" max="50" width="15.796875" style="4" customWidth="1"/>
    <col min="51" max="51" width="25.796875" style="2" customWidth="1"/>
    <col min="52" max="54" width="15.796875" style="4" customWidth="1"/>
    <col min="55" max="55" width="15.796875" style="2" customWidth="1"/>
    <col min="56" max="56" width="15.796875" style="4" customWidth="1"/>
    <col min="57" max="57" width="25.796875" style="2" customWidth="1"/>
    <col min="58" max="60" width="15.796875" style="4" customWidth="1"/>
    <col min="61" max="61" width="15.796875" style="2" customWidth="1"/>
    <col min="62" max="62" width="15.796875" style="4" customWidth="1"/>
    <col min="63" max="63" width="25.796875" style="2" customWidth="1"/>
    <col min="64" max="64" width="18.59765625" style="2" customWidth="1"/>
    <col min="65" max="65" width="45.796875" style="2" customWidth="1"/>
    <col min="66" max="66" width="15.796875" style="5" customWidth="1"/>
    <col min="67" max="67" width="45.796875" style="2" customWidth="1"/>
    <col min="68" max="68" width="20.796875" style="24" customWidth="1"/>
    <col min="69" max="69" width="22.19921875" style="24" bestFit="1" customWidth="1"/>
    <col min="70" max="70" width="12.796875" style="6" customWidth="1"/>
    <col min="71" max="71" width="45.796875" style="127" customWidth="1"/>
    <col min="72" max="74" width="12.796875" style="6" customWidth="1"/>
    <col min="75" max="76" width="12.796875" style="2" customWidth="1"/>
    <col min="77" max="77" width="12.3984375" style="2" hidden="1" customWidth="1"/>
    <col min="78" max="78" width="45.796875" style="120" hidden="1" customWidth="1"/>
    <col min="79" max="84" width="12.796875" style="2" hidden="1" customWidth="1"/>
    <col min="85" max="85" width="45.796875" style="120" hidden="1" customWidth="1"/>
    <col min="86" max="91" width="12.796875" style="2" hidden="1" customWidth="1"/>
    <col min="92" max="92" width="45.796875" style="120" hidden="1" customWidth="1"/>
    <col min="93" max="97" width="12.796875" style="2" hidden="1" customWidth="1"/>
    <col min="98" max="16384" width="11.3984375" style="2"/>
  </cols>
  <sheetData>
    <row r="1" spans="1:97" x14ac:dyDescent="0.15">
      <c r="BP1" s="2"/>
      <c r="BQ1" s="2"/>
    </row>
    <row r="2" spans="1:97" x14ac:dyDescent="0.15">
      <c r="G2" s="149"/>
      <c r="H2" s="149"/>
      <c r="BP2" s="2"/>
      <c r="BQ2" s="2"/>
    </row>
    <row r="3" spans="1:97" x14ac:dyDescent="0.15">
      <c r="D3" s="217" t="s">
        <v>834</v>
      </c>
      <c r="E3" s="217"/>
      <c r="F3" s="217"/>
      <c r="G3" s="149"/>
      <c r="H3" s="149"/>
      <c r="BP3" s="2"/>
      <c r="BQ3" s="2"/>
    </row>
    <row r="4" spans="1:97" x14ac:dyDescent="0.15">
      <c r="BP4" s="2"/>
      <c r="BQ4" s="2"/>
    </row>
    <row r="5" spans="1:97" x14ac:dyDescent="0.15">
      <c r="BP5" s="2"/>
      <c r="BQ5" s="2"/>
    </row>
    <row r="6" spans="1:97" ht="19.25" customHeight="1" x14ac:dyDescent="0.15">
      <c r="B6" s="218" t="s">
        <v>0</v>
      </c>
      <c r="C6" s="219"/>
      <c r="D6" s="220" t="s">
        <v>174</v>
      </c>
      <c r="E6" s="221"/>
      <c r="F6" s="222"/>
      <c r="G6" s="7"/>
      <c r="H6" s="7"/>
      <c r="I6" s="7"/>
      <c r="BP6" s="2"/>
      <c r="BQ6" s="2"/>
    </row>
    <row r="7" spans="1:97" s="9" customFormat="1" ht="34" customHeight="1" x14ac:dyDescent="0.15">
      <c r="A7" s="1"/>
      <c r="B7" s="223" t="s">
        <v>2</v>
      </c>
      <c r="C7" s="224"/>
      <c r="D7" s="225" t="str">
        <f>IF(D6=0,"",VLOOKUP(D6,Catálogos!B14:C40,2,FALSE))</f>
        <v>Promover el pleno ejercicio de los derechos de acceso a la información pública y de protección de datos personales, así como la transparencia y apertura de las instituciones públicas.</v>
      </c>
      <c r="E7" s="226"/>
      <c r="F7" s="227"/>
      <c r="G7" s="8"/>
      <c r="H7" s="8"/>
      <c r="I7" s="8"/>
      <c r="AE7" s="10"/>
      <c r="AH7" s="11"/>
      <c r="AI7" s="11"/>
      <c r="AJ7" s="11"/>
      <c r="AL7" s="11"/>
      <c r="AN7" s="11"/>
      <c r="AO7" s="11"/>
      <c r="AP7" s="11"/>
      <c r="AR7" s="11"/>
      <c r="AT7" s="11"/>
      <c r="AU7" s="11"/>
      <c r="AV7" s="11"/>
      <c r="AX7" s="11"/>
      <c r="AZ7" s="11"/>
      <c r="BA7" s="11"/>
      <c r="BB7" s="11"/>
      <c r="BD7" s="11"/>
      <c r="BF7" s="11"/>
      <c r="BG7" s="11"/>
      <c r="BH7" s="11"/>
      <c r="BJ7" s="11"/>
      <c r="BN7" s="12"/>
      <c r="BR7" s="13"/>
      <c r="BS7" s="127"/>
      <c r="BT7" s="13"/>
      <c r="BU7" s="13"/>
      <c r="BV7" s="13"/>
      <c r="BZ7" s="120"/>
      <c r="CG7" s="120"/>
      <c r="CN7" s="120"/>
    </row>
    <row r="8" spans="1:97" ht="19.25" customHeight="1" x14ac:dyDescent="0.15">
      <c r="B8" s="218" t="s">
        <v>3</v>
      </c>
      <c r="C8" s="219"/>
      <c r="D8" s="220" t="str">
        <f>IF(D6=0,"",VLOOKUP(D6,Catálogos!B14:D40,3,FALSE))</f>
        <v>E002 - Promover el pleno ejercicio de los derechos de acceso a la información pública y de protección de datos personales.</v>
      </c>
      <c r="E8" s="221"/>
      <c r="F8" s="222"/>
      <c r="G8" s="7"/>
      <c r="H8" s="7"/>
      <c r="I8" s="7"/>
      <c r="BP8" s="2"/>
      <c r="BQ8" s="2"/>
    </row>
    <row r="9" spans="1:97" x14ac:dyDescent="0.15">
      <c r="BP9" s="2"/>
      <c r="BQ9" s="2"/>
    </row>
    <row r="10" spans="1:97" s="9" customFormat="1" ht="15" customHeight="1" x14ac:dyDescent="0.15">
      <c r="A10" s="228"/>
      <c r="B10" s="214" t="s">
        <v>4</v>
      </c>
      <c r="C10" s="214" t="s">
        <v>5</v>
      </c>
      <c r="D10" s="214" t="s">
        <v>6</v>
      </c>
      <c r="E10" s="214" t="s">
        <v>7</v>
      </c>
      <c r="F10" s="214"/>
      <c r="G10" s="214"/>
      <c r="H10" s="214"/>
      <c r="I10" s="214"/>
      <c r="J10" s="214"/>
      <c r="K10" s="214"/>
      <c r="L10" s="214"/>
      <c r="M10" s="214"/>
      <c r="N10" s="214"/>
      <c r="O10" s="214"/>
      <c r="P10" s="214"/>
      <c r="Q10" s="214"/>
      <c r="R10" s="214"/>
      <c r="S10" s="214"/>
      <c r="T10" s="214"/>
      <c r="U10" s="214"/>
      <c r="V10" s="214"/>
      <c r="W10" s="214"/>
      <c r="X10" s="214" t="s">
        <v>8</v>
      </c>
      <c r="Y10" s="214" t="s">
        <v>9</v>
      </c>
      <c r="Z10" s="214" t="s">
        <v>10</v>
      </c>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31" t="s">
        <v>11</v>
      </c>
      <c r="BM10" s="232"/>
      <c r="BN10" s="232"/>
      <c r="BO10" s="232"/>
      <c r="BP10" s="232"/>
      <c r="BQ10" s="233"/>
      <c r="BR10" s="214" t="s">
        <v>81</v>
      </c>
      <c r="BS10" s="214"/>
      <c r="BT10" s="214"/>
      <c r="BU10" s="214"/>
      <c r="BV10" s="214"/>
      <c r="BW10" s="214"/>
      <c r="BX10" s="214"/>
      <c r="BY10" s="214" t="s">
        <v>82</v>
      </c>
      <c r="BZ10" s="214"/>
      <c r="CA10" s="214"/>
      <c r="CB10" s="214"/>
      <c r="CC10" s="214"/>
      <c r="CD10" s="214"/>
      <c r="CE10" s="214"/>
      <c r="CF10" s="214" t="s">
        <v>83</v>
      </c>
      <c r="CG10" s="214"/>
      <c r="CH10" s="214"/>
      <c r="CI10" s="214"/>
      <c r="CJ10" s="214"/>
      <c r="CK10" s="214"/>
      <c r="CL10" s="214"/>
      <c r="CM10" s="214" t="s">
        <v>84</v>
      </c>
      <c r="CN10" s="214"/>
      <c r="CO10" s="214"/>
      <c r="CP10" s="214"/>
      <c r="CQ10" s="214"/>
      <c r="CR10" s="214"/>
      <c r="CS10" s="214"/>
    </row>
    <row r="11" spans="1:97" s="9" customFormat="1" ht="15.75" customHeight="1" x14ac:dyDescent="0.15">
      <c r="A11" s="228"/>
      <c r="B11" s="214"/>
      <c r="C11" s="214"/>
      <c r="D11" s="214"/>
      <c r="E11" s="215" t="s">
        <v>12</v>
      </c>
      <c r="F11" s="215" t="s">
        <v>13</v>
      </c>
      <c r="G11" s="215" t="s">
        <v>14</v>
      </c>
      <c r="H11" s="215" t="s">
        <v>852</v>
      </c>
      <c r="I11" s="215" t="s">
        <v>853</v>
      </c>
      <c r="J11" s="215" t="s">
        <v>854</v>
      </c>
      <c r="K11" s="215" t="s">
        <v>855</v>
      </c>
      <c r="L11" s="215" t="s">
        <v>856</v>
      </c>
      <c r="M11" s="215" t="s">
        <v>857</v>
      </c>
      <c r="N11" s="215" t="s">
        <v>858</v>
      </c>
      <c r="O11" s="215" t="s">
        <v>859</v>
      </c>
      <c r="P11" s="215" t="s">
        <v>860</v>
      </c>
      <c r="Q11" s="215" t="s">
        <v>861</v>
      </c>
      <c r="R11" s="215" t="s">
        <v>15</v>
      </c>
      <c r="S11" s="215" t="s">
        <v>16</v>
      </c>
      <c r="T11" s="215"/>
      <c r="U11" s="215"/>
      <c r="V11" s="215" t="s">
        <v>17</v>
      </c>
      <c r="W11" s="215" t="s">
        <v>18</v>
      </c>
      <c r="X11" s="214"/>
      <c r="Y11" s="214"/>
      <c r="Z11" s="215" t="s">
        <v>19</v>
      </c>
      <c r="AA11" s="215" t="s">
        <v>20</v>
      </c>
      <c r="AB11" s="215" t="s">
        <v>21</v>
      </c>
      <c r="AC11" s="215" t="s">
        <v>22</v>
      </c>
      <c r="AD11" s="215"/>
      <c r="AE11" s="230" t="s">
        <v>23</v>
      </c>
      <c r="AF11" s="215" t="s">
        <v>24</v>
      </c>
      <c r="AG11" s="215" t="s">
        <v>25</v>
      </c>
      <c r="AH11" s="215" t="s">
        <v>26</v>
      </c>
      <c r="AI11" s="215"/>
      <c r="AJ11" s="215"/>
      <c r="AK11" s="215"/>
      <c r="AL11" s="215"/>
      <c r="AM11" s="215"/>
      <c r="AN11" s="215" t="s">
        <v>27</v>
      </c>
      <c r="AO11" s="215"/>
      <c r="AP11" s="215"/>
      <c r="AQ11" s="215"/>
      <c r="AR11" s="215"/>
      <c r="AS11" s="215"/>
      <c r="AT11" s="215" t="s">
        <v>28</v>
      </c>
      <c r="AU11" s="215"/>
      <c r="AV11" s="215"/>
      <c r="AW11" s="215"/>
      <c r="AX11" s="215"/>
      <c r="AY11" s="215"/>
      <c r="AZ11" s="229" t="s">
        <v>29</v>
      </c>
      <c r="BA11" s="229"/>
      <c r="BB11" s="229"/>
      <c r="BC11" s="229"/>
      <c r="BD11" s="229"/>
      <c r="BE11" s="229"/>
      <c r="BF11" s="229" t="s">
        <v>30</v>
      </c>
      <c r="BG11" s="229"/>
      <c r="BH11" s="229"/>
      <c r="BI11" s="229"/>
      <c r="BJ11" s="229"/>
      <c r="BK11" s="229"/>
      <c r="BL11" s="234" t="s">
        <v>80</v>
      </c>
      <c r="BM11" s="229" t="s">
        <v>31</v>
      </c>
      <c r="BN11" s="229" t="s">
        <v>32</v>
      </c>
      <c r="BO11" s="229"/>
      <c r="BP11" s="229" t="s">
        <v>33</v>
      </c>
      <c r="BQ11" s="229" t="s">
        <v>34</v>
      </c>
      <c r="BR11" s="215" t="s">
        <v>32</v>
      </c>
      <c r="BS11" s="215"/>
      <c r="BT11" s="215" t="s">
        <v>85</v>
      </c>
      <c r="BU11" s="215" t="s">
        <v>86</v>
      </c>
      <c r="BV11" s="215" t="s">
        <v>87</v>
      </c>
      <c r="BW11" s="215" t="s">
        <v>88</v>
      </c>
      <c r="BX11" s="215" t="s">
        <v>89</v>
      </c>
      <c r="BY11" s="215" t="s">
        <v>32</v>
      </c>
      <c r="BZ11" s="215"/>
      <c r="CA11" s="215" t="s">
        <v>85</v>
      </c>
      <c r="CB11" s="215" t="s">
        <v>86</v>
      </c>
      <c r="CC11" s="215" t="s">
        <v>87</v>
      </c>
      <c r="CD11" s="215" t="s">
        <v>88</v>
      </c>
      <c r="CE11" s="215" t="s">
        <v>89</v>
      </c>
      <c r="CF11" s="215" t="s">
        <v>32</v>
      </c>
      <c r="CG11" s="215"/>
      <c r="CH11" s="215" t="s">
        <v>85</v>
      </c>
      <c r="CI11" s="215" t="s">
        <v>86</v>
      </c>
      <c r="CJ11" s="215" t="s">
        <v>87</v>
      </c>
      <c r="CK11" s="215" t="s">
        <v>88</v>
      </c>
      <c r="CL11" s="215" t="s">
        <v>89</v>
      </c>
      <c r="CM11" s="215" t="s">
        <v>32</v>
      </c>
      <c r="CN11" s="215"/>
      <c r="CO11" s="215" t="s">
        <v>85</v>
      </c>
      <c r="CP11" s="215" t="s">
        <v>86</v>
      </c>
      <c r="CQ11" s="215" t="s">
        <v>87</v>
      </c>
      <c r="CR11" s="215" t="s">
        <v>88</v>
      </c>
      <c r="CS11" s="215" t="s">
        <v>89</v>
      </c>
    </row>
    <row r="12" spans="1:97" s="9" customFormat="1" ht="63" customHeight="1" x14ac:dyDescent="0.15">
      <c r="A12" s="228"/>
      <c r="B12" s="214"/>
      <c r="C12" s="214"/>
      <c r="D12" s="214"/>
      <c r="E12" s="215"/>
      <c r="F12" s="215"/>
      <c r="G12" s="215"/>
      <c r="H12" s="215"/>
      <c r="I12" s="215"/>
      <c r="J12" s="215"/>
      <c r="K12" s="215"/>
      <c r="L12" s="215"/>
      <c r="M12" s="215"/>
      <c r="N12" s="215"/>
      <c r="O12" s="215"/>
      <c r="P12" s="215"/>
      <c r="Q12" s="215"/>
      <c r="R12" s="215"/>
      <c r="S12" s="215"/>
      <c r="T12" s="216"/>
      <c r="U12" s="215"/>
      <c r="V12" s="215"/>
      <c r="W12" s="215"/>
      <c r="X12" s="214"/>
      <c r="Y12" s="214"/>
      <c r="Z12" s="215"/>
      <c r="AA12" s="215"/>
      <c r="AB12" s="215"/>
      <c r="AC12" s="150" t="s">
        <v>35</v>
      </c>
      <c r="AD12" s="150" t="s">
        <v>36</v>
      </c>
      <c r="AE12" s="230"/>
      <c r="AF12" s="215"/>
      <c r="AG12" s="215"/>
      <c r="AH12" s="14" t="s">
        <v>37</v>
      </c>
      <c r="AI12" s="14" t="s">
        <v>38</v>
      </c>
      <c r="AJ12" s="14" t="s">
        <v>39</v>
      </c>
      <c r="AK12" s="150" t="s">
        <v>40</v>
      </c>
      <c r="AL12" s="14" t="s">
        <v>41</v>
      </c>
      <c r="AM12" s="150" t="s">
        <v>42</v>
      </c>
      <c r="AN12" s="14" t="s">
        <v>43</v>
      </c>
      <c r="AO12" s="14" t="s">
        <v>44</v>
      </c>
      <c r="AP12" s="14" t="s">
        <v>45</v>
      </c>
      <c r="AQ12" s="150" t="s">
        <v>46</v>
      </c>
      <c r="AR12" s="14" t="s">
        <v>41</v>
      </c>
      <c r="AS12" s="150" t="s">
        <v>47</v>
      </c>
      <c r="AT12" s="14" t="s">
        <v>43</v>
      </c>
      <c r="AU12" s="14" t="s">
        <v>44</v>
      </c>
      <c r="AV12" s="14" t="s">
        <v>45</v>
      </c>
      <c r="AW12" s="150" t="s">
        <v>46</v>
      </c>
      <c r="AX12" s="14" t="s">
        <v>41</v>
      </c>
      <c r="AY12" s="150" t="s">
        <v>47</v>
      </c>
      <c r="AZ12" s="15" t="s">
        <v>43</v>
      </c>
      <c r="BA12" s="15" t="s">
        <v>44</v>
      </c>
      <c r="BB12" s="15" t="s">
        <v>45</v>
      </c>
      <c r="BC12" s="151" t="s">
        <v>46</v>
      </c>
      <c r="BD12" s="15" t="s">
        <v>41</v>
      </c>
      <c r="BE12" s="151" t="s">
        <v>47</v>
      </c>
      <c r="BF12" s="15" t="s">
        <v>43</v>
      </c>
      <c r="BG12" s="15" t="s">
        <v>44</v>
      </c>
      <c r="BH12" s="15" t="s">
        <v>45</v>
      </c>
      <c r="BI12" s="151" t="s">
        <v>46</v>
      </c>
      <c r="BJ12" s="15" t="s">
        <v>41</v>
      </c>
      <c r="BK12" s="151" t="s">
        <v>47</v>
      </c>
      <c r="BL12" s="235"/>
      <c r="BM12" s="229"/>
      <c r="BN12" s="16" t="s">
        <v>48</v>
      </c>
      <c r="BO12" s="151" t="s">
        <v>49</v>
      </c>
      <c r="BP12" s="229"/>
      <c r="BQ12" s="234"/>
      <c r="BR12" s="17" t="s">
        <v>48</v>
      </c>
      <c r="BS12" s="150" t="s">
        <v>49</v>
      </c>
      <c r="BT12" s="215"/>
      <c r="BU12" s="215"/>
      <c r="BV12" s="215"/>
      <c r="BW12" s="215"/>
      <c r="BX12" s="215"/>
      <c r="BY12" s="17" t="s">
        <v>48</v>
      </c>
      <c r="BZ12" s="150" t="s">
        <v>49</v>
      </c>
      <c r="CA12" s="215"/>
      <c r="CB12" s="215"/>
      <c r="CC12" s="215"/>
      <c r="CD12" s="215"/>
      <c r="CE12" s="215"/>
      <c r="CF12" s="17" t="s">
        <v>48</v>
      </c>
      <c r="CG12" s="150" t="s">
        <v>49</v>
      </c>
      <c r="CH12" s="215"/>
      <c r="CI12" s="215"/>
      <c r="CJ12" s="215"/>
      <c r="CK12" s="215"/>
      <c r="CL12" s="215"/>
      <c r="CM12" s="17" t="s">
        <v>48</v>
      </c>
      <c r="CN12" s="150" t="s">
        <v>49</v>
      </c>
      <c r="CO12" s="215"/>
      <c r="CP12" s="215"/>
      <c r="CQ12" s="215"/>
      <c r="CR12" s="215"/>
      <c r="CS12" s="215"/>
    </row>
    <row r="13" spans="1:97" s="39" customFormat="1" ht="117" customHeight="1" x14ac:dyDescent="0.15">
      <c r="A13" s="115" t="str">
        <f>+IF(MIR_2021!C13&lt;&gt;0,MIR_2021!C13,IF(MIR_2021!C13="",MIR_2021!A12,""))</f>
        <v>Fin</v>
      </c>
      <c r="B13" s="35" t="s">
        <v>50</v>
      </c>
      <c r="C13" s="35" t="s">
        <v>51</v>
      </c>
      <c r="D13" s="131" t="s">
        <v>702</v>
      </c>
      <c r="E13" s="131" t="s">
        <v>703</v>
      </c>
      <c r="F13" s="131" t="s">
        <v>704</v>
      </c>
      <c r="G13" s="131" t="s">
        <v>705</v>
      </c>
      <c r="H13" s="131" t="s">
        <v>706</v>
      </c>
      <c r="I13" s="131"/>
      <c r="J13" s="131"/>
      <c r="K13" s="131"/>
      <c r="L13" s="131"/>
      <c r="M13" s="131"/>
      <c r="N13" s="131"/>
      <c r="O13" s="131"/>
      <c r="P13" s="131"/>
      <c r="Q13" s="131"/>
      <c r="R13" s="35" t="s">
        <v>52</v>
      </c>
      <c r="S13" s="158" t="s">
        <v>163</v>
      </c>
      <c r="T13" s="154" t="str">
        <f>IF(S13="Otro (valor absoluto)","→","")</f>
        <v/>
      </c>
      <c r="U13" s="160"/>
      <c r="V13" s="35" t="s">
        <v>54</v>
      </c>
      <c r="W13" s="35" t="s">
        <v>55</v>
      </c>
      <c r="X13" s="131" t="s">
        <v>757</v>
      </c>
      <c r="Y13" s="131" t="s">
        <v>758</v>
      </c>
      <c r="Z13" s="35" t="s">
        <v>56</v>
      </c>
      <c r="AA13" s="35" t="s">
        <v>62</v>
      </c>
      <c r="AB13" s="35" t="s">
        <v>58</v>
      </c>
      <c r="AC13" s="36">
        <v>44197</v>
      </c>
      <c r="AD13" s="36">
        <v>44561</v>
      </c>
      <c r="AE13" s="37">
        <v>54</v>
      </c>
      <c r="AF13" s="35">
        <v>2016</v>
      </c>
      <c r="AG13" s="162" t="s">
        <v>759</v>
      </c>
      <c r="AH13" s="132">
        <v>5</v>
      </c>
      <c r="AI13" s="38"/>
      <c r="AJ13" s="116" t="str">
        <f t="shared" ref="AJ13" ca="1" si="0">IF($R13=0,"",IF(AND($R13="Bienal",YEAR($AD13)&lt;&gt;YEAR(TODAY())),"No aplica",IF(COUNTBLANK(AI13)&gt;0,"",IF(AI13="No disponible","No disponible",IF(AI13="Sin avance","Sin avance",IF(AND(AH13&lt;&gt;0,AI13=0),-100,IF(AND(AH13=0,AI13=0),0,IF(AND(AH13=0,AI13&lt;&gt;0),"",IF(AND(AH13=0,AI13&lt;&gt;0,$AB13="Ascendente"),"",IF($AB13="Ascendente",((AI13/AH13)-1)*100,IF(AND(AH13=0,AI13&lt;&gt;0,$AB13="Descendente"),"",((1-(AI13/AH13))*100))))))))))))</f>
        <v/>
      </c>
      <c r="AK13" s="144" t="str">
        <f t="shared" ref="AK13" ca="1" si="1">IF($R13=0,"",IF(AND($R13="Bienal",YEAR($AD13)&lt;&gt;YEAR(TODAY())),"No aplica",IF(COUNTBLANK(AI13)&gt;0,"Ingresar meta alcanzada",IF(AI13="No disponible","No disponible",IF(AI13="Sin avance","Sin avance",IF(OR(AND($AB13="Ascendente",AJ13&gt;=-5,AJ13&lt;=15),AND($AB13="Descendente",AJ13&gt;=-15,AJ13&lt;=5)),"Aceptable",IF(OR(AND($AB13="Ascendente",AJ13&gt;=-10,AJ13&lt;-5),AND($AB13="Descendente",AJ13&gt;5,AJ13&lt;=15)),"Riesgo","Crítico")))))))</f>
        <v>Ingresar meta alcanzada</v>
      </c>
      <c r="AL13" s="116" t="str">
        <f t="shared" ref="AL13" ca="1" si="2">IF($R13=0,"",IF(AND($R13="Bienal",YEAR($AD13)&lt;&gt;YEAR(TODAY())),"No aplica",IF(COUNTBLANK(AI13)&gt;0,"",IF(AI13="Sin avance","Sin avance",IF(AI13="No disponible","No disponible",IF(AND(AH13=0,AI13=0),100,IF(AND(AH13=0,AI13&lt;&gt;0,$AB13="Ascendente"),"",IF($AB13="Ascendente",AI13/AH13*100,IF(AND(AH13=0,AI13&lt;&gt;0,$AB13="Descendente"),"",((1-(AI13/AH13))*100)+100)))))))))</f>
        <v/>
      </c>
      <c r="AM13" s="131"/>
      <c r="AN13" s="38"/>
      <c r="AO13" s="38"/>
      <c r="AP13" s="116" t="str">
        <f t="shared" ref="AP13" ca="1" si="3">IF($R13=0,"",IF(OR(AND($R13="Semestral",AK13="No aplica"),$R13="Trimestral"),IF(COUNTBLANK(AO13)&gt;0,"",IF(AO13="Sin avance","Sin avance",IF(AND(AN13=0,AO13=0),0,IF(AND(AN13&lt;&gt;0,AO13=0),-100,IF(AND(AN13=0,AO13&lt;&gt;0),"",IF(AND($AB13="Ascendente",AN13&lt;&gt;0,AO13&lt;&gt;0),(((AO13/AN13)-1)*100),IF(AND($AB13="Descendente",AN13&lt;&gt;0,AO13&lt;&gt;0),((1-(AO13/AN13))*100)))))))),"No aplica"))</f>
        <v>No aplica</v>
      </c>
      <c r="AQ13" s="144" t="str">
        <f ca="1">IF($R13=0,"",IF(OR(AND($R13="Semestral",AK13="No aplica"),$R13="Trimestral"),IF(COUNTBLANK(AO13)&gt;0,"Ingresar meta alcanzada",IF(AO13="Sin avance","Sin avance",IF(OR(AND($AB13="Ascendente",AP13&gt;=-5,AP13&lt;=15),AND($AB13="Descendente",AP13&gt;=-15,AP13&lt;=5)),"Aceptable",IF(OR(AND($AB13="Ascendente",AP13&gt;=-10,AP13&lt;-5),AND($AB13="Descendente",AP13&gt;5,AP13&lt;=15)),"Riesgo","Crítico")))),"No aplica"))</f>
        <v>No aplica</v>
      </c>
      <c r="AR13" s="116" t="str">
        <f ca="1">IF($R13=0,"",IF(OR(AND($R13="Semestral",AK13="No aplica"),$R13="Trimestral"),IF(COUNTBLANK(AO13)&gt;0,"",IF(AO13="Sin avance","Sin avance",IF(AND($AH13=0,AO13=0),100,IF(AND($AH13=0,AO13&lt;&gt;0,$AB13="Ascendente"),"",IF($AB13="Ascendente",AO13/$AH13*100,IF(AND($AH13=0,AO13&lt;&gt;0,$AB13="Descendente"),"",((1-(AO13/$AH13))*100)+100)))))),"No aplica"))</f>
        <v>No aplica</v>
      </c>
      <c r="AS13" s="145"/>
      <c r="AT13" s="116"/>
      <c r="AU13" s="116"/>
      <c r="AV13" s="116" t="str">
        <f t="shared" ref="AV13" ca="1" si="4">IF($R13=0,"",IF(OR(AND($R13="Semestral",AQ13="No aplica"),$R13="Trimestral"),IF(COUNTBLANK(AU13)&gt;0,"",IF(AU13="Sin avance","Sin avance",IF(AND(AT13=0,AU13=0),0,IF(AND(AT13&lt;&gt;0,AU13=0),-100,IF(AND(AT13=0,AU13&lt;&gt;0),"",IF(AND($AB13="Ascendente",AT13&lt;&gt;0,AU13&lt;&gt;0),(((AU13/AT13)-1)*100),IF(AND($AB13="Descendente",AT13&lt;&gt;0,AU13&lt;&gt;0),((1-(AU13/AT13))*100)))))))),"No aplica"))</f>
        <v>No aplica</v>
      </c>
      <c r="AW13" s="144" t="str">
        <f ca="1">IF($R13=0,"",IF(OR(AND($R13="Semestral",AQ13="No aplica"),$R13="Trimestral"),IF(COUNTBLANK(AU13)&gt;0,"Ingresar meta alcanzada",IF(AU13="Sin avance","Sin avance",IF(OR(AND($AB13="Ascendente",AV13&gt;=-5,AV13&lt;=15),AND($AB13="Descendente",AV13&gt;=-15,AV13&lt;=5)),"Aceptable",IF(OR(AND($AB13="Ascendente",AV13&gt;=-10,AV13&lt;-5),AND($AB13="Descendente",AV13&gt;5,AV13&lt;=15)),"Riesgo","Crítico")))),"No aplica"))</f>
        <v>No aplica</v>
      </c>
      <c r="AX13" s="116" t="str">
        <f ca="1">IF($R13=0,"",IF(OR(AND($R13="Semestral",AQ13="No aplica"),$R13="Trimestral"),IF(COUNTBLANK(AU13)&gt;0,"",IF(AU13="Sin avance","Sin avance",IF(AND($AH13=0,AU13=0),100,IF(AND($AH13=0,AU13&lt;&gt;0,$AB13="Ascendente"),"",IF($AB13="Ascendente",AU13/$AH13*100,IF(AND($AH13=0,AU13&lt;&gt;0,$AB13="Descendente"),"",((1-(AU13/$AH13))*100)+100)))))),"No aplica"))</f>
        <v>No aplica</v>
      </c>
      <c r="AY13" s="145"/>
      <c r="AZ13" s="116"/>
      <c r="BA13" s="116"/>
      <c r="BB13" s="116" t="str">
        <f t="shared" ref="BB13" ca="1" si="5">IF($R13=0,"",IF(OR(AND($R13="Semestral",AW13="No aplica"),$R13="Trimestral"),IF(COUNTBLANK(BA13)&gt;0,"",IF(BA13="Sin avance","Sin avance",IF(AND(AZ13=0,BA13=0),0,IF(AND(AZ13&lt;&gt;0,BA13=0),-100,IF(AND(AZ13=0,BA13&lt;&gt;0),"",IF(AND($AB13="Ascendente",AZ13&lt;&gt;0,BA13&lt;&gt;0),(((BA13/AZ13)-1)*100),IF(AND($AB13="Descendente",AZ13&lt;&gt;0,BA13&lt;&gt;0),((1-(BA13/AZ13))*100)))))))),"No aplica"))</f>
        <v>No aplica</v>
      </c>
      <c r="BC13" s="144" t="str">
        <f ca="1">IF($R13=0,"",IF(OR(AND($R13="Semestral",AW13="No aplica"),$R13="Trimestral"),IF(COUNTBLANK(BA13)&gt;0,"Ingresar meta alcanzada",IF(BA13="Sin avance","Sin avance",IF(OR(AND($AB13="Ascendente",BB13&gt;=-5,BB13&lt;=15),AND($AB13="Descendente",BB13&gt;=-15,BB13&lt;=5)),"Aceptable",IF(OR(AND($AB13="Ascendente",BB13&gt;=-10,BB13&lt;-5),AND($AB13="Descendente",BB13&gt;5,BB13&lt;=15)),"Riesgo","Crítico")))),"No aplica"))</f>
        <v>No aplica</v>
      </c>
      <c r="BD13" s="116" t="str">
        <f ca="1">IF($R13=0,"",IF(OR(AND($R13="Semestral",AW13="No aplica"),$R13="Trimestral"),IF(COUNTBLANK(BA13)&gt;0,"",IF(BA13="Sin avance","Sin avance",IF(AND($AH13=0,BA13=0),100,IF(AND($AH13=0,BA13&lt;&gt;0,$AB13="Ascendente"),"",IF($AB13="Ascendente",BA13/$AH13*100,IF(AND($AH13=0,BA13&lt;&gt;0,$AB13="Descendente"),"",((1-(BA13/$AH13))*100)+100)))))),"No aplica"))</f>
        <v>No aplica</v>
      </c>
      <c r="BE13" s="145"/>
      <c r="BF13" s="116"/>
      <c r="BG13" s="116"/>
      <c r="BH13" s="116" t="str">
        <f t="shared" ref="BH13" ca="1" si="6">IF($R13=0,"",IF(OR(AND($R13="Semestral",BC13="No aplica"),$R13="Trimestral"),IF(COUNTBLANK(BG13)&gt;0,"",IF(BG13="Sin avance","Sin avance",IF(AND(BF13=0,BG13=0),0,IF(AND(BF13&lt;&gt;0,BG13=0),-100,IF(AND(BF13=0,BG13&lt;&gt;0),"",IF(AND($AB13="Ascendente",BF13&lt;&gt;0,BG13&lt;&gt;0),(((BG13/BF13)-1)*100),IF(AND($AB13="Descendente",BF13&lt;&gt;0,BG13&lt;&gt;0),((1-(BG13/BF13))*100)))))))),"No aplica"))</f>
        <v>No aplica</v>
      </c>
      <c r="BI13" s="144" t="str">
        <f ca="1">IF($R13=0,"",IF(OR(AND($R13="Semestral",BC13="No aplica"),$R13="Trimestral"),IF(COUNTBLANK(BG13)&gt;0,"Ingresar meta alcanzada",IF(BG13="Sin avance","Sin avance",IF(OR(AND($AB13="Ascendente",BH13&gt;=-5,BH13&lt;=15),AND($AB13="Descendente",BH13&gt;=-15,BH13&lt;=5)),"Aceptable",IF(OR(AND($AB13="Ascendente",BH13&gt;=-10,BH13&lt;-5),AND($AB13="Descendente",BH13&gt;5,BH13&lt;=15)),"Riesgo","Crítico")))),"No aplica"))</f>
        <v>No aplica</v>
      </c>
      <c r="BJ13" s="116" t="str">
        <f ca="1">IF($R13=0,"",IF(OR(AND($R13="Semestral",BC13="No aplica"),$R13="Trimestral"),IF(COUNTBLANK(BG13)&gt;0,"",IF(BG13="Sin avance","Sin avance",IF(AND($AH13=0,BG13=0),100,IF(AND($AH13=0,BG13&lt;&gt;0,$AB13="Ascendente"),"",IF($AB13="Ascendente",BG13/$AH13*100,IF(AND($AH13=0,BG13&lt;&gt;0,$AB13="Descendente"),"",((1-(BG13/$AH13))*100)+100)))))),"No aplica"))</f>
        <v>No aplica</v>
      </c>
      <c r="BK13" s="162"/>
      <c r="BL13" s="240" t="s">
        <v>776</v>
      </c>
      <c r="BM13" s="241"/>
      <c r="BN13" s="241"/>
      <c r="BO13" s="241"/>
      <c r="BP13" s="241"/>
      <c r="BQ13" s="141"/>
      <c r="BR13" s="242" t="s">
        <v>776</v>
      </c>
      <c r="BS13" s="242"/>
      <c r="BT13" s="242"/>
      <c r="BU13" s="242"/>
      <c r="BV13" s="242"/>
      <c r="BW13" s="242"/>
      <c r="BX13" s="242"/>
      <c r="BY13" s="241" t="s">
        <v>776</v>
      </c>
      <c r="BZ13" s="241"/>
      <c r="CA13" s="241"/>
      <c r="CB13" s="241"/>
      <c r="CC13" s="241"/>
      <c r="CD13" s="241"/>
      <c r="CE13" s="243"/>
      <c r="CF13" s="240" t="s">
        <v>776</v>
      </c>
      <c r="CG13" s="241"/>
      <c r="CH13" s="241"/>
      <c r="CI13" s="241"/>
      <c r="CJ13" s="241"/>
      <c r="CK13" s="241"/>
      <c r="CL13" s="243"/>
      <c r="CM13" s="240" t="s">
        <v>776</v>
      </c>
      <c r="CN13" s="241"/>
      <c r="CO13" s="241"/>
      <c r="CP13" s="241"/>
      <c r="CQ13" s="241"/>
      <c r="CR13" s="241"/>
      <c r="CS13" s="243"/>
    </row>
    <row r="14" spans="1:97" s="39" customFormat="1" ht="224.25" customHeight="1" x14ac:dyDescent="0.15">
      <c r="A14" s="115" t="str">
        <f>+IF(MIR_2021!C14&lt;&gt;0,MIR_2021!C14,IF(MIR_2021!C14="",MIR_2021!A13,""))</f>
        <v>Propósito</v>
      </c>
      <c r="B14" s="35" t="s">
        <v>59</v>
      </c>
      <c r="C14" s="35" t="s">
        <v>60</v>
      </c>
      <c r="D14" s="131" t="s">
        <v>707</v>
      </c>
      <c r="E14" s="131" t="s">
        <v>708</v>
      </c>
      <c r="F14" s="131" t="s">
        <v>804</v>
      </c>
      <c r="G14" s="131" t="s">
        <v>709</v>
      </c>
      <c r="H14" s="131" t="s">
        <v>710</v>
      </c>
      <c r="I14" s="131" t="s">
        <v>711</v>
      </c>
      <c r="J14" s="131" t="s">
        <v>712</v>
      </c>
      <c r="K14" s="131"/>
      <c r="L14" s="131"/>
      <c r="M14" s="131"/>
      <c r="N14" s="131"/>
      <c r="O14" s="131"/>
      <c r="P14" s="131"/>
      <c r="Q14" s="131"/>
      <c r="R14" s="35" t="s">
        <v>52</v>
      </c>
      <c r="S14" s="158" t="s">
        <v>157</v>
      </c>
      <c r="T14" s="155" t="str">
        <f t="shared" ref="T14:T39" si="7">IF(S14="Otro (valor absoluto)","→","")</f>
        <v/>
      </c>
      <c r="U14" s="160"/>
      <c r="V14" s="35" t="s">
        <v>68</v>
      </c>
      <c r="W14" s="35" t="s">
        <v>55</v>
      </c>
      <c r="X14" s="136" t="s">
        <v>805</v>
      </c>
      <c r="Y14" s="131" t="s">
        <v>760</v>
      </c>
      <c r="Z14" s="35" t="s">
        <v>56</v>
      </c>
      <c r="AA14" s="35" t="s">
        <v>62</v>
      </c>
      <c r="AB14" s="35" t="s">
        <v>58</v>
      </c>
      <c r="AC14" s="36">
        <v>44197</v>
      </c>
      <c r="AD14" s="36">
        <v>44561</v>
      </c>
      <c r="AE14" s="37">
        <v>6.92</v>
      </c>
      <c r="AF14" s="35">
        <v>2017</v>
      </c>
      <c r="AG14" s="162" t="s">
        <v>761</v>
      </c>
      <c r="AH14" s="132">
        <v>7.1</v>
      </c>
      <c r="AI14" s="38"/>
      <c r="AJ14" s="116" t="str">
        <f t="shared" ref="AJ14:AJ39" ca="1" si="8">IF($R14=0,"",IF(AND($R14="Bienal",YEAR($AD14)&lt;&gt;YEAR(TODAY())),"No aplica",IF(COUNTBLANK(AI14)&gt;0,"",IF(AI14="No disponible","No disponible",IF(AI14="Sin avance","Sin avance",IF(AND(AH14&lt;&gt;0,AI14=0),-100,IF(AND(AH14=0,AI14=0),0,IF(AND(AH14=0,AI14&lt;&gt;0),"",IF(AND(AH14=0,AI14&lt;&gt;0,$AB14="Ascendente"),"",IF($AB14="Ascendente",((AI14/AH14)-1)*100,IF(AND(AH14=0,AI14&lt;&gt;0,$AB14="Descendente"),"",((1-(AI14/AH14))*100))))))))))))</f>
        <v/>
      </c>
      <c r="AK14" s="144" t="str">
        <f t="shared" ref="AK14:AK39" ca="1" si="9">IF($R14=0,"",IF(AND($R14="Bienal",YEAR($AD14)&lt;&gt;YEAR(TODAY())),"No aplica",IF(COUNTBLANK(AI14)&gt;0,"Ingresar meta alcanzada",IF(AI14="No disponible","No disponible",IF(AI14="Sin avance","Sin avance",IF(OR(AND($AB14="Ascendente",AJ14&gt;=-5,AJ14&lt;=15),AND($AB14="Descendente",AJ14&gt;=-15,AJ14&lt;=5)),"Aceptable",IF(OR(AND($AB14="Ascendente",AJ14&gt;=-10,AJ14&lt;-5),AND($AB14="Descendente",AJ14&gt;5,AJ14&lt;=15)),"Riesgo","Crítico")))))))</f>
        <v>Ingresar meta alcanzada</v>
      </c>
      <c r="AL14" s="116" t="str">
        <f t="shared" ref="AL14:AL39" ca="1" si="10">IF($R14=0,"",IF(AND($R14="Bienal",YEAR($AD14)&lt;&gt;YEAR(TODAY())),"No aplica",IF(COUNTBLANK(AI14)&gt;0,"",IF(AI14="Sin avance","Sin avance",IF(AI14="No disponible","No disponible",IF(AND(AH14=0,AI14=0),100,IF(AND(AH14=0,AI14&lt;&gt;0,$AB14="Ascendente"),"",IF($AB14="Ascendente",AI14/AH14*100,IF(AND(AH14=0,AI14&lt;&gt;0,$AB14="Descendente"),"",((1-(AI14/AH14))*100)+100)))))))))</f>
        <v/>
      </c>
      <c r="AM14" s="131"/>
      <c r="AN14" s="38"/>
      <c r="AO14" s="38"/>
      <c r="AP14" s="116" t="str">
        <f t="shared" ref="AP14:AP39" ca="1" si="11">IF($R14=0,"",IF(OR(AND($R14="Semestral",AK14="No aplica"),$R14="Trimestral"),IF(COUNTBLANK(AO14)&gt;0,"",IF(AO14="Sin avance","Sin avance",IF(AND(AN14=0,AO14=0),0,IF(AND(AN14&lt;&gt;0,AO14=0),-100,IF(AND(AN14=0,AO14&lt;&gt;0),"",IF(AND($AB14="Ascendente",AN14&lt;&gt;0,AO14&lt;&gt;0),(((AO14/AN14)-1)*100),IF(AND($AB14="Descendente",AN14&lt;&gt;0,AO14&lt;&gt;0),((1-(AO14/AN14))*100)))))))),"No aplica"))</f>
        <v>No aplica</v>
      </c>
      <c r="AQ14" s="144" t="str">
        <f t="shared" ref="AQ14:AQ39" ca="1" si="12">IF($R14=0,"",IF(OR(AND($R14="Semestral",AK14="No aplica"),$R14="Trimestral"),IF(COUNTBLANK(AO14)&gt;0,"Ingresar meta alcanzada",IF(AO14="Sin avance","Sin avance",IF(OR(AND($AB14="Ascendente",AP14&gt;=-5,AP14&lt;=15),AND($AB14="Descendente",AP14&gt;=-15,AP14&lt;=5)),"Aceptable",IF(OR(AND($AB14="Ascendente",AP14&gt;=-10,AP14&lt;-5),AND($AB14="Descendente",AP14&gt;5,AP14&lt;=15)),"Riesgo","Crítico")))),"No aplica"))</f>
        <v>No aplica</v>
      </c>
      <c r="AR14" s="116" t="str">
        <f t="shared" ref="AR14:AR39" ca="1" si="13">IF($R14=0,"",IF(OR(AND($R14="Semestral",AK14="No aplica"),$R14="Trimestral"),IF(COUNTBLANK(AO14)&gt;0,"",IF(AO14="Sin avance","Sin avance",IF(AND($AH14=0,AO14=0),100,IF(AND($AH14=0,AO14&lt;&gt;0,$AB14="Ascendente"),"",IF($AB14="Ascendente",AO14/$AH14*100,IF(AND($AH14=0,AO14&lt;&gt;0,$AB14="Descendente"),"",((1-(AO14/$AH14))*100)+100)))))),"No aplica"))</f>
        <v>No aplica</v>
      </c>
      <c r="AS14" s="131"/>
      <c r="AT14" s="38"/>
      <c r="AU14" s="38"/>
      <c r="AV14" s="116" t="str">
        <f t="shared" ref="AV14:AV39" ca="1" si="14">IF($R14=0,"",IF(OR(AND($R14="Semestral",AQ14="No aplica"),$R14="Trimestral"),IF(COUNTBLANK(AU14)&gt;0,"",IF(AU14="Sin avance","Sin avance",IF(AND(AT14=0,AU14=0),0,IF(AND(AT14&lt;&gt;0,AU14=0),-100,IF(AND(AT14=0,AU14&lt;&gt;0),"",IF(AND($AB14="Ascendente",AT14&lt;&gt;0,AU14&lt;&gt;0),(((AU14/AT14)-1)*100),IF(AND($AB14="Descendente",AT14&lt;&gt;0,AU14&lt;&gt;0),((1-(AU14/AT14))*100)))))))),"No aplica"))</f>
        <v>No aplica</v>
      </c>
      <c r="AW14" s="144" t="str">
        <f t="shared" ref="AW14:AW39" ca="1" si="15">IF($R14=0,"",IF(OR(AND($R14="Semestral",AQ14="No aplica"),$R14="Trimestral"),IF(COUNTBLANK(AU14)&gt;0,"Ingresar meta alcanzada",IF(AU14="Sin avance","Sin avance",IF(OR(AND($AB14="Ascendente",AV14&gt;=-5,AV14&lt;=15),AND($AB14="Descendente",AV14&gt;=-15,AV14&lt;=5)),"Aceptable",IF(OR(AND($AB14="Ascendente",AV14&gt;=-10,AV14&lt;-5),AND($AB14="Descendente",AV14&gt;5,AV14&lt;=15)),"Riesgo","Crítico")))),"No aplica"))</f>
        <v>No aplica</v>
      </c>
      <c r="AX14" s="116" t="str">
        <f t="shared" ref="AX14:AX39" ca="1" si="16">IF($R14=0,"",IF(OR(AND($R14="Semestral",AQ14="No aplica"),$R14="Trimestral"),IF(COUNTBLANK(AU14)&gt;0,"",IF(AU14="Sin avance","Sin avance",IF(AND($AH14=0,AU14=0),100,IF(AND($AH14=0,AU14&lt;&gt;0,$AB14="Ascendente"),"",IF($AB14="Ascendente",AU14/$AH14*100,IF(AND($AH14=0,AU14&lt;&gt;0,$AB14="Descendente"),"",((1-(AU14/$AH14))*100)+100)))))),"No aplica"))</f>
        <v>No aplica</v>
      </c>
      <c r="AY14" s="131"/>
      <c r="AZ14" s="38"/>
      <c r="BA14" s="38"/>
      <c r="BB14" s="116" t="str">
        <f t="shared" ref="BB14:BB39" ca="1" si="17">IF($R14=0,"",IF(OR(AND($R14="Semestral",AW14="No aplica"),$R14="Trimestral"),IF(COUNTBLANK(BA14)&gt;0,"",IF(BA14="Sin avance","Sin avance",IF(AND(AZ14=0,BA14=0),0,IF(AND(AZ14&lt;&gt;0,BA14=0),-100,IF(AND(AZ14=0,BA14&lt;&gt;0),"",IF(AND($AB14="Ascendente",AZ14&lt;&gt;0,BA14&lt;&gt;0),(((BA14/AZ14)-1)*100),IF(AND($AB14="Descendente",AZ14&lt;&gt;0,BA14&lt;&gt;0),((1-(BA14/AZ14))*100)))))))),"No aplica"))</f>
        <v>No aplica</v>
      </c>
      <c r="BC14" s="144" t="str">
        <f t="shared" ref="BC14:BC39" ca="1" si="18">IF($R14=0,"",IF(OR(AND($R14="Semestral",AW14="No aplica"),$R14="Trimestral"),IF(COUNTBLANK(BA14)&gt;0,"Ingresar meta alcanzada",IF(BA14="Sin avance","Sin avance",IF(OR(AND($AB14="Ascendente",BB14&gt;=-5,BB14&lt;=15),AND($AB14="Descendente",BB14&gt;=-15,BB14&lt;=5)),"Aceptable",IF(OR(AND($AB14="Ascendente",BB14&gt;=-10,BB14&lt;-5),AND($AB14="Descendente",BB14&gt;5,BB14&lt;=15)),"Riesgo","Crítico")))),"No aplica"))</f>
        <v>No aplica</v>
      </c>
      <c r="BD14" s="116" t="str">
        <f t="shared" ref="BD14:BD39" ca="1" si="19">IF($R14=0,"",IF(OR(AND($R14="Semestral",AW14="No aplica"),$R14="Trimestral"),IF(COUNTBLANK(BA14)&gt;0,"",IF(BA14="Sin avance","Sin avance",IF(AND($AH14=0,BA14=0),100,IF(AND($AH14=0,BA14&lt;&gt;0,$AB14="Ascendente"),"",IF($AB14="Ascendente",BA14/$AH14*100,IF(AND($AH14=0,BA14&lt;&gt;0,$AB14="Descendente"),"",((1-(BA14/$AH14))*100)+100)))))),"No aplica"))</f>
        <v>No aplica</v>
      </c>
      <c r="BE14" s="131"/>
      <c r="BF14" s="38"/>
      <c r="BG14" s="38"/>
      <c r="BH14" s="116" t="str">
        <f t="shared" ref="BH14:BH39" ca="1" si="20">IF($R14=0,"",IF(OR(AND($R14="Semestral",BC14="No aplica"),$R14="Trimestral"),IF(COUNTBLANK(BG14)&gt;0,"",IF(BG14="Sin avance","Sin avance",IF(AND(BF14=0,BG14=0),0,IF(AND(BF14&lt;&gt;0,BG14=0),-100,IF(AND(BF14=0,BG14&lt;&gt;0),"",IF(AND($AB14="Ascendente",BF14&lt;&gt;0,BG14&lt;&gt;0),(((BG14/BF14)-1)*100),IF(AND($AB14="Descendente",BF14&lt;&gt;0,BG14&lt;&gt;0),((1-(BG14/BF14))*100)))))))),"No aplica"))</f>
        <v>No aplica</v>
      </c>
      <c r="BI14" s="144" t="str">
        <f t="shared" ref="BI14:BI39" ca="1" si="21">IF($R14=0,"",IF(OR(AND($R14="Semestral",BC14="No aplica"),$R14="Trimestral"),IF(COUNTBLANK(BG14)&gt;0,"Ingresar meta alcanzada",IF(BG14="Sin avance","Sin avance",IF(OR(AND($AB14="Ascendente",BH14&gt;=-5,BH14&lt;=15),AND($AB14="Descendente",BH14&gt;=-15,BH14&lt;=5)),"Aceptable",IF(OR(AND($AB14="Ascendente",BH14&gt;=-10,BH14&lt;-5),AND($AB14="Descendente",BH14&gt;5,BH14&lt;=15)),"Riesgo","Crítico")))),"No aplica"))</f>
        <v>No aplica</v>
      </c>
      <c r="BJ14" s="116" t="str">
        <f t="shared" ref="BJ14:BJ39" ca="1" si="22">IF($R14=0,"",IF(OR(AND($R14="Semestral",BC14="No aplica"),$R14="Trimestral"),IF(COUNTBLANK(BG14)&gt;0,"",IF(BG14="Sin avance","Sin avance",IF(AND($AH14=0,BG14=0),100,IF(AND($AH14=0,BG14&lt;&gt;0,$AB14="Ascendente"),"",IF($AB14="Ascendente",BG14/$AH14*100,IF(AND($AH14=0,BG14&lt;&gt;0,$AB14="Descendente"),"",((1-(BG14/$AH14))*100)+100)))))),"No aplica"))</f>
        <v>No aplica</v>
      </c>
      <c r="BK14" s="162"/>
      <c r="BL14" s="240" t="s">
        <v>777</v>
      </c>
      <c r="BM14" s="241"/>
      <c r="BN14" s="241"/>
      <c r="BO14" s="241"/>
      <c r="BP14" s="241"/>
      <c r="BQ14" s="142"/>
      <c r="BR14" s="242" t="s">
        <v>777</v>
      </c>
      <c r="BS14" s="242"/>
      <c r="BT14" s="242"/>
      <c r="BU14" s="242"/>
      <c r="BV14" s="242"/>
      <c r="BW14" s="242"/>
      <c r="BX14" s="242"/>
      <c r="BY14" s="241" t="s">
        <v>777</v>
      </c>
      <c r="BZ14" s="241"/>
      <c r="CA14" s="241"/>
      <c r="CB14" s="241"/>
      <c r="CC14" s="241"/>
      <c r="CD14" s="241"/>
      <c r="CE14" s="243"/>
      <c r="CF14" s="240" t="s">
        <v>777</v>
      </c>
      <c r="CG14" s="241"/>
      <c r="CH14" s="241"/>
      <c r="CI14" s="241"/>
      <c r="CJ14" s="241"/>
      <c r="CK14" s="241"/>
      <c r="CL14" s="243"/>
      <c r="CM14" s="240" t="s">
        <v>777</v>
      </c>
      <c r="CN14" s="241"/>
      <c r="CO14" s="241"/>
      <c r="CP14" s="241"/>
      <c r="CQ14" s="241"/>
      <c r="CR14" s="241"/>
      <c r="CS14" s="243"/>
    </row>
    <row r="15" spans="1:97" s="39" customFormat="1" ht="147.75" customHeight="1" x14ac:dyDescent="0.15">
      <c r="A15" s="115" t="str">
        <f>+IF(MIR_2021!C15&lt;&gt;0,MIR_2021!C15,IF(MIR_2021!C15="",MIR_2021!A14,""))</f>
        <v>Componente</v>
      </c>
      <c r="B15" s="35" t="s">
        <v>63</v>
      </c>
      <c r="C15" s="35" t="s">
        <v>64</v>
      </c>
      <c r="D15" s="131" t="s">
        <v>846</v>
      </c>
      <c r="E15" s="131" t="s">
        <v>849</v>
      </c>
      <c r="F15" s="131" t="s">
        <v>848</v>
      </c>
      <c r="G15" s="131" t="s">
        <v>850</v>
      </c>
      <c r="H15" s="131" t="s">
        <v>862</v>
      </c>
      <c r="I15" s="131"/>
      <c r="J15" s="131"/>
      <c r="K15" s="131"/>
      <c r="L15" s="131"/>
      <c r="M15" s="131"/>
      <c r="N15" s="131"/>
      <c r="O15" s="131"/>
      <c r="P15" s="131"/>
      <c r="Q15" s="131"/>
      <c r="R15" s="35" t="s">
        <v>52</v>
      </c>
      <c r="S15" s="158" t="s">
        <v>53</v>
      </c>
      <c r="T15" s="155" t="str">
        <f t="shared" si="7"/>
        <v/>
      </c>
      <c r="U15" s="160"/>
      <c r="V15" s="35" t="s">
        <v>54</v>
      </c>
      <c r="W15" s="35" t="s">
        <v>67</v>
      </c>
      <c r="X15" s="131" t="s">
        <v>847</v>
      </c>
      <c r="Y15" s="131" t="s">
        <v>762</v>
      </c>
      <c r="Z15" s="35" t="s">
        <v>56</v>
      </c>
      <c r="AA15" s="35" t="s">
        <v>62</v>
      </c>
      <c r="AB15" s="35" t="s">
        <v>58</v>
      </c>
      <c r="AC15" s="36">
        <v>44197</v>
      </c>
      <c r="AD15" s="36">
        <v>44561</v>
      </c>
      <c r="AE15" s="37">
        <v>95</v>
      </c>
      <c r="AF15" s="35">
        <v>2015</v>
      </c>
      <c r="AG15" s="162" t="s">
        <v>763</v>
      </c>
      <c r="AH15" s="132">
        <v>96</v>
      </c>
      <c r="AI15" s="38"/>
      <c r="AJ15" s="116" t="str">
        <f t="shared" ca="1" si="8"/>
        <v/>
      </c>
      <c r="AK15" s="144" t="str">
        <f t="shared" ca="1" si="9"/>
        <v>Ingresar meta alcanzada</v>
      </c>
      <c r="AL15" s="116" t="str">
        <f t="shared" ca="1" si="10"/>
        <v/>
      </c>
      <c r="AM15" s="131"/>
      <c r="AN15" s="38"/>
      <c r="AO15" s="38"/>
      <c r="AP15" s="116" t="str">
        <f t="shared" ca="1" si="11"/>
        <v>No aplica</v>
      </c>
      <c r="AQ15" s="144" t="str">
        <f t="shared" ca="1" si="12"/>
        <v>No aplica</v>
      </c>
      <c r="AR15" s="116" t="str">
        <f t="shared" ca="1" si="13"/>
        <v>No aplica</v>
      </c>
      <c r="AS15" s="131"/>
      <c r="AT15" s="38"/>
      <c r="AU15" s="38"/>
      <c r="AV15" s="116" t="str">
        <f t="shared" ca="1" si="14"/>
        <v>No aplica</v>
      </c>
      <c r="AW15" s="144" t="str">
        <f t="shared" ca="1" si="15"/>
        <v>No aplica</v>
      </c>
      <c r="AX15" s="116" t="str">
        <f t="shared" ca="1" si="16"/>
        <v>No aplica</v>
      </c>
      <c r="AY15" s="131"/>
      <c r="AZ15" s="38"/>
      <c r="BA15" s="38"/>
      <c r="BB15" s="116" t="str">
        <f t="shared" ca="1" si="17"/>
        <v>No aplica</v>
      </c>
      <c r="BC15" s="144" t="str">
        <f t="shared" ca="1" si="18"/>
        <v>No aplica</v>
      </c>
      <c r="BD15" s="116" t="str">
        <f t="shared" ca="1" si="19"/>
        <v>No aplica</v>
      </c>
      <c r="BE15" s="131"/>
      <c r="BF15" s="38"/>
      <c r="BG15" s="38"/>
      <c r="BH15" s="116" t="str">
        <f t="shared" ca="1" si="20"/>
        <v>No aplica</v>
      </c>
      <c r="BI15" s="144" t="str">
        <f t="shared" ca="1" si="21"/>
        <v>No aplica</v>
      </c>
      <c r="BJ15" s="116" t="str">
        <f t="shared" ca="1" si="22"/>
        <v>No aplica</v>
      </c>
      <c r="BK15" s="162"/>
      <c r="BL15" s="242" t="s">
        <v>778</v>
      </c>
      <c r="BM15" s="242"/>
      <c r="BN15" s="242"/>
      <c r="BO15" s="242"/>
      <c r="BP15" s="240"/>
      <c r="BQ15" s="142"/>
      <c r="BR15" s="242" t="s">
        <v>778</v>
      </c>
      <c r="BS15" s="242"/>
      <c r="BT15" s="242"/>
      <c r="BU15" s="242"/>
      <c r="BV15" s="242"/>
      <c r="BW15" s="242"/>
      <c r="BX15" s="242"/>
      <c r="BY15" s="241" t="s">
        <v>778</v>
      </c>
      <c r="BZ15" s="241"/>
      <c r="CA15" s="241"/>
      <c r="CB15" s="241"/>
      <c r="CC15" s="241"/>
      <c r="CD15" s="241"/>
      <c r="CE15" s="243"/>
      <c r="CF15" s="240" t="s">
        <v>778</v>
      </c>
      <c r="CG15" s="241"/>
      <c r="CH15" s="241"/>
      <c r="CI15" s="241"/>
      <c r="CJ15" s="241"/>
      <c r="CK15" s="241"/>
      <c r="CL15" s="243"/>
      <c r="CM15" s="240" t="s">
        <v>778</v>
      </c>
      <c r="CN15" s="241"/>
      <c r="CO15" s="241"/>
      <c r="CP15" s="241"/>
      <c r="CQ15" s="241"/>
      <c r="CR15" s="241"/>
      <c r="CS15" s="243"/>
    </row>
    <row r="16" spans="1:97" s="39" customFormat="1" ht="153" customHeight="1" x14ac:dyDescent="0.15">
      <c r="A16" s="115" t="str">
        <f>+IF(MIR_2021!C16&lt;&gt;0,MIR_2021!C16,IF(MIR_2021!C16="",MIR_2021!A15,""))</f>
        <v>Componente</v>
      </c>
      <c r="B16" s="35" t="s">
        <v>713</v>
      </c>
      <c r="C16" s="35" t="s">
        <v>64</v>
      </c>
      <c r="D16" s="131" t="s">
        <v>806</v>
      </c>
      <c r="E16" s="131" t="s">
        <v>714</v>
      </c>
      <c r="F16" s="131" t="s">
        <v>807</v>
      </c>
      <c r="G16" s="131" t="s">
        <v>863</v>
      </c>
      <c r="H16" s="131" t="s">
        <v>715</v>
      </c>
      <c r="I16" s="131"/>
      <c r="J16" s="131"/>
      <c r="K16" s="131"/>
      <c r="L16" s="131"/>
      <c r="M16" s="131"/>
      <c r="N16" s="131"/>
      <c r="O16" s="131"/>
      <c r="P16" s="131"/>
      <c r="Q16" s="131"/>
      <c r="R16" s="35" t="s">
        <v>52</v>
      </c>
      <c r="S16" s="158" t="s">
        <v>53</v>
      </c>
      <c r="T16" s="155" t="str">
        <f t="shared" si="7"/>
        <v/>
      </c>
      <c r="U16" s="160"/>
      <c r="V16" s="35" t="s">
        <v>68</v>
      </c>
      <c r="W16" s="35" t="s">
        <v>67</v>
      </c>
      <c r="X16" s="131" t="s">
        <v>764</v>
      </c>
      <c r="Y16" s="131" t="s">
        <v>839</v>
      </c>
      <c r="Z16" s="35" t="s">
        <v>56</v>
      </c>
      <c r="AA16" s="35" t="s">
        <v>62</v>
      </c>
      <c r="AB16" s="35" t="s">
        <v>58</v>
      </c>
      <c r="AC16" s="36">
        <v>44197</v>
      </c>
      <c r="AD16" s="36">
        <v>44561</v>
      </c>
      <c r="AE16" s="37">
        <v>76.5</v>
      </c>
      <c r="AF16" s="35">
        <v>2017</v>
      </c>
      <c r="AG16" s="162" t="s">
        <v>761</v>
      </c>
      <c r="AH16" s="132">
        <v>80</v>
      </c>
      <c r="AI16" s="38"/>
      <c r="AJ16" s="116" t="str">
        <f t="shared" ca="1" si="8"/>
        <v/>
      </c>
      <c r="AK16" s="144" t="str">
        <f t="shared" ca="1" si="9"/>
        <v>Ingresar meta alcanzada</v>
      </c>
      <c r="AL16" s="116" t="str">
        <f t="shared" ca="1" si="10"/>
        <v/>
      </c>
      <c r="AM16" s="131"/>
      <c r="AN16" s="38"/>
      <c r="AO16" s="38"/>
      <c r="AP16" s="116" t="str">
        <f t="shared" ca="1" si="11"/>
        <v>No aplica</v>
      </c>
      <c r="AQ16" s="144" t="str">
        <f t="shared" ca="1" si="12"/>
        <v>No aplica</v>
      </c>
      <c r="AR16" s="116" t="str">
        <f t="shared" ca="1" si="13"/>
        <v>No aplica</v>
      </c>
      <c r="AS16" s="131"/>
      <c r="AT16" s="38"/>
      <c r="AU16" s="38"/>
      <c r="AV16" s="116" t="str">
        <f t="shared" ca="1" si="14"/>
        <v>No aplica</v>
      </c>
      <c r="AW16" s="144" t="str">
        <f t="shared" ca="1" si="15"/>
        <v>No aplica</v>
      </c>
      <c r="AX16" s="116" t="str">
        <f t="shared" ca="1" si="16"/>
        <v>No aplica</v>
      </c>
      <c r="AY16" s="131"/>
      <c r="AZ16" s="38"/>
      <c r="BA16" s="38"/>
      <c r="BB16" s="116" t="str">
        <f t="shared" ca="1" si="17"/>
        <v>No aplica</v>
      </c>
      <c r="BC16" s="144" t="str">
        <f t="shared" ca="1" si="18"/>
        <v>No aplica</v>
      </c>
      <c r="BD16" s="116" t="str">
        <f t="shared" ca="1" si="19"/>
        <v>No aplica</v>
      </c>
      <c r="BE16" s="131"/>
      <c r="BF16" s="38"/>
      <c r="BG16" s="38"/>
      <c r="BH16" s="116" t="str">
        <f t="shared" ca="1" si="20"/>
        <v>No aplica</v>
      </c>
      <c r="BI16" s="144" t="str">
        <f t="shared" ca="1" si="21"/>
        <v>No aplica</v>
      </c>
      <c r="BJ16" s="116" t="str">
        <f t="shared" ca="1" si="22"/>
        <v>No aplica</v>
      </c>
      <c r="BK16" s="162"/>
      <c r="BL16" s="242" t="s">
        <v>778</v>
      </c>
      <c r="BM16" s="242"/>
      <c r="BN16" s="242"/>
      <c r="BO16" s="242"/>
      <c r="BP16" s="240"/>
      <c r="BQ16" s="142"/>
      <c r="BR16" s="242" t="s">
        <v>778</v>
      </c>
      <c r="BS16" s="242"/>
      <c r="BT16" s="242"/>
      <c r="BU16" s="242"/>
      <c r="BV16" s="242"/>
      <c r="BW16" s="242"/>
      <c r="BX16" s="242"/>
      <c r="BY16" s="241" t="s">
        <v>778</v>
      </c>
      <c r="BZ16" s="241"/>
      <c r="CA16" s="241"/>
      <c r="CB16" s="241"/>
      <c r="CC16" s="241"/>
      <c r="CD16" s="241"/>
      <c r="CE16" s="243"/>
      <c r="CF16" s="240" t="s">
        <v>778</v>
      </c>
      <c r="CG16" s="241"/>
      <c r="CH16" s="241"/>
      <c r="CI16" s="241"/>
      <c r="CJ16" s="241"/>
      <c r="CK16" s="241"/>
      <c r="CL16" s="243"/>
      <c r="CM16" s="240" t="s">
        <v>778</v>
      </c>
      <c r="CN16" s="241"/>
      <c r="CO16" s="241"/>
      <c r="CP16" s="241"/>
      <c r="CQ16" s="241"/>
      <c r="CR16" s="241"/>
      <c r="CS16" s="243"/>
    </row>
    <row r="17" spans="1:99" s="39" customFormat="1" ht="111" customHeight="1" x14ac:dyDescent="0.15">
      <c r="A17" s="115" t="str">
        <f>+IF(MIR_2021!C17&lt;&gt;0,MIR_2021!C17,IF(MIR_2021!C17="",MIR_2021!A16,""))</f>
        <v>Actividad</v>
      </c>
      <c r="B17" s="202" t="s">
        <v>70</v>
      </c>
      <c r="C17" s="202" t="s">
        <v>71</v>
      </c>
      <c r="D17" s="187" t="s">
        <v>716</v>
      </c>
      <c r="E17" s="131" t="s">
        <v>717</v>
      </c>
      <c r="F17" s="131" t="s">
        <v>810</v>
      </c>
      <c r="G17" s="131" t="s">
        <v>718</v>
      </c>
      <c r="H17" s="131" t="s">
        <v>719</v>
      </c>
      <c r="I17" s="131" t="s">
        <v>720</v>
      </c>
      <c r="J17" s="131"/>
      <c r="K17" s="131"/>
      <c r="L17" s="131"/>
      <c r="M17" s="131"/>
      <c r="N17" s="131"/>
      <c r="O17" s="131"/>
      <c r="P17" s="131"/>
      <c r="Q17" s="131"/>
      <c r="R17" s="35" t="s">
        <v>52</v>
      </c>
      <c r="S17" s="158" t="s">
        <v>53</v>
      </c>
      <c r="T17" s="155" t="str">
        <f t="shared" si="7"/>
        <v/>
      </c>
      <c r="U17" s="160"/>
      <c r="V17" s="35" t="s">
        <v>54</v>
      </c>
      <c r="W17" s="35" t="s">
        <v>67</v>
      </c>
      <c r="X17" s="131" t="s">
        <v>765</v>
      </c>
      <c r="Y17" s="131" t="s">
        <v>766</v>
      </c>
      <c r="Z17" s="35" t="s">
        <v>56</v>
      </c>
      <c r="AA17" s="35" t="s">
        <v>57</v>
      </c>
      <c r="AB17" s="35" t="s">
        <v>58</v>
      </c>
      <c r="AC17" s="36">
        <v>44197</v>
      </c>
      <c r="AD17" s="36">
        <v>44561</v>
      </c>
      <c r="AE17" s="37">
        <v>100</v>
      </c>
      <c r="AF17" s="35">
        <v>2016</v>
      </c>
      <c r="AG17" s="162" t="s">
        <v>759</v>
      </c>
      <c r="AH17" s="132">
        <v>100</v>
      </c>
      <c r="AI17" s="38"/>
      <c r="AJ17" s="116" t="str">
        <f t="shared" ca="1" si="8"/>
        <v/>
      </c>
      <c r="AK17" s="144" t="str">
        <f t="shared" ca="1" si="9"/>
        <v>Ingresar meta alcanzada</v>
      </c>
      <c r="AL17" s="116" t="str">
        <f t="shared" ca="1" si="10"/>
        <v/>
      </c>
      <c r="AM17" s="131"/>
      <c r="AN17" s="38"/>
      <c r="AO17" s="38"/>
      <c r="AP17" s="116" t="str">
        <f t="shared" ca="1" si="11"/>
        <v>No aplica</v>
      </c>
      <c r="AQ17" s="144" t="str">
        <f t="shared" ca="1" si="12"/>
        <v>No aplica</v>
      </c>
      <c r="AR17" s="116" t="str">
        <f t="shared" ca="1" si="13"/>
        <v>No aplica</v>
      </c>
      <c r="AS17" s="131"/>
      <c r="AT17" s="38"/>
      <c r="AU17" s="38"/>
      <c r="AV17" s="116" t="str">
        <f t="shared" ca="1" si="14"/>
        <v>No aplica</v>
      </c>
      <c r="AW17" s="144" t="str">
        <f t="shared" ca="1" si="15"/>
        <v>No aplica</v>
      </c>
      <c r="AX17" s="116" t="str">
        <f t="shared" ca="1" si="16"/>
        <v>No aplica</v>
      </c>
      <c r="AY17" s="131"/>
      <c r="AZ17" s="38"/>
      <c r="BA17" s="38"/>
      <c r="BB17" s="116" t="str">
        <f t="shared" ca="1" si="17"/>
        <v>No aplica</v>
      </c>
      <c r="BC17" s="144" t="str">
        <f t="shared" ca="1" si="18"/>
        <v>No aplica</v>
      </c>
      <c r="BD17" s="116" t="str">
        <f t="shared" ca="1" si="19"/>
        <v>No aplica</v>
      </c>
      <c r="BE17" s="131"/>
      <c r="BF17" s="38"/>
      <c r="BG17" s="38"/>
      <c r="BH17" s="116" t="str">
        <f t="shared" ca="1" si="20"/>
        <v>No aplica</v>
      </c>
      <c r="BI17" s="144" t="str">
        <f t="shared" ca="1" si="21"/>
        <v>No aplica</v>
      </c>
      <c r="BJ17" s="116" t="str">
        <f t="shared" ca="1" si="22"/>
        <v>No aplica</v>
      </c>
      <c r="BK17" s="162"/>
      <c r="BL17" s="202" t="s">
        <v>790</v>
      </c>
      <c r="BM17" s="187" t="s">
        <v>864</v>
      </c>
      <c r="BN17" s="238">
        <v>36101</v>
      </c>
      <c r="BO17" s="187" t="s">
        <v>448</v>
      </c>
      <c r="BP17" s="236">
        <v>6000000</v>
      </c>
      <c r="BQ17" s="142">
        <f>+SUM(BP13:BP194)</f>
        <v>9793437</v>
      </c>
      <c r="BR17" s="252">
        <v>36101</v>
      </c>
      <c r="BS17" s="264" t="s">
        <v>448</v>
      </c>
      <c r="BT17" s="265">
        <v>6000000</v>
      </c>
      <c r="BU17" s="265">
        <v>0</v>
      </c>
      <c r="BV17" s="265">
        <v>0</v>
      </c>
      <c r="BW17" s="265">
        <v>0</v>
      </c>
      <c r="BX17" s="265">
        <v>6000000</v>
      </c>
      <c r="BY17" s="128"/>
      <c r="BZ17" s="121"/>
      <c r="CA17" s="28"/>
      <c r="CB17" s="28"/>
      <c r="CC17" s="28"/>
      <c r="CD17" s="28"/>
      <c r="CE17" s="28"/>
      <c r="CF17" s="28"/>
      <c r="CG17" s="121"/>
      <c r="CH17" s="28"/>
      <c r="CI17" s="28"/>
      <c r="CJ17" s="28"/>
      <c r="CK17" s="28"/>
      <c r="CL17" s="28"/>
      <c r="CM17" s="28"/>
      <c r="CN17" s="121"/>
      <c r="CO17" s="28"/>
      <c r="CP17" s="28"/>
      <c r="CQ17" s="28"/>
      <c r="CR17" s="28"/>
      <c r="CS17" s="28"/>
    </row>
    <row r="18" spans="1:99" s="39" customFormat="1" ht="71.25" customHeight="1" x14ac:dyDescent="0.15">
      <c r="A18" s="115" t="str">
        <f>+IF(MIR_2021!C18&lt;&gt;0,MIR_2021!C18,IF(MIR_2021!C18="",MIR_2021!A17,""))</f>
        <v>Actividad</v>
      </c>
      <c r="B18" s="204"/>
      <c r="C18" s="204"/>
      <c r="D18" s="189"/>
      <c r="E18" s="131" t="s">
        <v>721</v>
      </c>
      <c r="F18" s="131" t="s">
        <v>722</v>
      </c>
      <c r="G18" s="131" t="s">
        <v>723</v>
      </c>
      <c r="H18" s="131" t="s">
        <v>865</v>
      </c>
      <c r="I18" s="131" t="s">
        <v>866</v>
      </c>
      <c r="J18" s="131"/>
      <c r="K18" s="131"/>
      <c r="L18" s="131"/>
      <c r="M18" s="131"/>
      <c r="N18" s="131"/>
      <c r="O18" s="131"/>
      <c r="P18" s="131"/>
      <c r="Q18" s="131"/>
      <c r="R18" s="35" t="s">
        <v>52</v>
      </c>
      <c r="S18" s="158" t="s">
        <v>53</v>
      </c>
      <c r="T18" s="155" t="str">
        <f t="shared" si="7"/>
        <v/>
      </c>
      <c r="U18" s="160"/>
      <c r="V18" s="35" t="s">
        <v>54</v>
      </c>
      <c r="W18" s="35" t="s">
        <v>67</v>
      </c>
      <c r="X18" s="131" t="s">
        <v>867</v>
      </c>
      <c r="Y18" s="131"/>
      <c r="Z18" s="35" t="s">
        <v>56</v>
      </c>
      <c r="AA18" s="35" t="s">
        <v>57</v>
      </c>
      <c r="AB18" s="35" t="s">
        <v>58</v>
      </c>
      <c r="AC18" s="36">
        <v>44197</v>
      </c>
      <c r="AD18" s="36">
        <v>44561</v>
      </c>
      <c r="AE18" s="37">
        <v>27</v>
      </c>
      <c r="AF18" s="35">
        <v>2017</v>
      </c>
      <c r="AG18" s="162" t="s">
        <v>761</v>
      </c>
      <c r="AH18" s="38">
        <v>87</v>
      </c>
      <c r="AI18" s="38"/>
      <c r="AJ18" s="116" t="str">
        <f t="shared" ca="1" si="8"/>
        <v/>
      </c>
      <c r="AK18" s="144" t="str">
        <f t="shared" ca="1" si="9"/>
        <v>Ingresar meta alcanzada</v>
      </c>
      <c r="AL18" s="116" t="str">
        <f t="shared" ca="1" si="10"/>
        <v/>
      </c>
      <c r="AM18" s="131"/>
      <c r="AN18" s="38"/>
      <c r="AO18" s="38"/>
      <c r="AP18" s="116" t="str">
        <f t="shared" ca="1" si="11"/>
        <v>No aplica</v>
      </c>
      <c r="AQ18" s="144" t="str">
        <f t="shared" ca="1" si="12"/>
        <v>No aplica</v>
      </c>
      <c r="AR18" s="116" t="str">
        <f t="shared" ca="1" si="13"/>
        <v>No aplica</v>
      </c>
      <c r="AS18" s="131"/>
      <c r="AT18" s="38"/>
      <c r="AU18" s="38"/>
      <c r="AV18" s="116" t="str">
        <f t="shared" ca="1" si="14"/>
        <v>No aplica</v>
      </c>
      <c r="AW18" s="144" t="str">
        <f t="shared" ca="1" si="15"/>
        <v>No aplica</v>
      </c>
      <c r="AX18" s="116" t="str">
        <f t="shared" ca="1" si="16"/>
        <v>No aplica</v>
      </c>
      <c r="AY18" s="131"/>
      <c r="AZ18" s="38"/>
      <c r="BA18" s="38"/>
      <c r="BB18" s="116" t="str">
        <f t="shared" ca="1" si="17"/>
        <v>No aplica</v>
      </c>
      <c r="BC18" s="144" t="str">
        <f t="shared" ca="1" si="18"/>
        <v>No aplica</v>
      </c>
      <c r="BD18" s="116" t="str">
        <f t="shared" ca="1" si="19"/>
        <v>No aplica</v>
      </c>
      <c r="BE18" s="131"/>
      <c r="BF18" s="38"/>
      <c r="BG18" s="38"/>
      <c r="BH18" s="116" t="str">
        <f t="shared" ca="1" si="20"/>
        <v>No aplica</v>
      </c>
      <c r="BI18" s="144" t="str">
        <f t="shared" ca="1" si="21"/>
        <v>No aplica</v>
      </c>
      <c r="BJ18" s="116" t="str">
        <f t="shared" ca="1" si="22"/>
        <v>No aplica</v>
      </c>
      <c r="BK18" s="162"/>
      <c r="BL18" s="204"/>
      <c r="BM18" s="189"/>
      <c r="BN18" s="239"/>
      <c r="BO18" s="189"/>
      <c r="BP18" s="237"/>
      <c r="BQ18" s="142"/>
      <c r="BR18" s="252"/>
      <c r="BS18" s="264"/>
      <c r="BT18" s="265"/>
      <c r="BU18" s="265"/>
      <c r="BV18" s="265"/>
      <c r="BW18" s="265"/>
      <c r="BX18" s="265"/>
      <c r="BY18" s="128"/>
      <c r="BZ18" s="121"/>
      <c r="CA18" s="28"/>
      <c r="CB18" s="28"/>
      <c r="CC18" s="28"/>
      <c r="CD18" s="28"/>
      <c r="CE18" s="28"/>
      <c r="CF18" s="28"/>
      <c r="CG18" s="121"/>
      <c r="CH18" s="28"/>
      <c r="CI18" s="28"/>
      <c r="CJ18" s="28"/>
      <c r="CK18" s="28"/>
      <c r="CL18" s="28"/>
      <c r="CM18" s="28"/>
      <c r="CN18" s="121"/>
      <c r="CO18" s="28"/>
      <c r="CP18" s="28"/>
      <c r="CQ18" s="28"/>
      <c r="CR18" s="28"/>
      <c r="CS18" s="28"/>
    </row>
    <row r="19" spans="1:99" s="39" customFormat="1" ht="126" customHeight="1" x14ac:dyDescent="0.15">
      <c r="A19" s="115" t="str">
        <f>+IF(MIR_2021!C19&lt;&gt;0,MIR_2021!C19,IF(MIR_2021!C19="",MIR_2021!A18,""))</f>
        <v>Actividad</v>
      </c>
      <c r="B19" s="35" t="s">
        <v>724</v>
      </c>
      <c r="C19" s="35" t="s">
        <v>71</v>
      </c>
      <c r="D19" s="131" t="s">
        <v>725</v>
      </c>
      <c r="E19" s="131" t="s">
        <v>808</v>
      </c>
      <c r="F19" s="131" t="s">
        <v>726</v>
      </c>
      <c r="G19" s="131" t="s">
        <v>727</v>
      </c>
      <c r="H19" s="131" t="s">
        <v>868</v>
      </c>
      <c r="I19" s="131" t="s">
        <v>869</v>
      </c>
      <c r="J19" s="131"/>
      <c r="K19" s="131"/>
      <c r="L19" s="131"/>
      <c r="M19" s="131"/>
      <c r="N19" s="131"/>
      <c r="O19" s="131"/>
      <c r="P19" s="131"/>
      <c r="Q19" s="131"/>
      <c r="R19" s="35" t="s">
        <v>52</v>
      </c>
      <c r="S19" s="158" t="s">
        <v>53</v>
      </c>
      <c r="T19" s="155" t="str">
        <f t="shared" si="7"/>
        <v/>
      </c>
      <c r="U19" s="160"/>
      <c r="V19" s="35" t="s">
        <v>54</v>
      </c>
      <c r="W19" s="35" t="s">
        <v>67</v>
      </c>
      <c r="X19" s="136" t="s">
        <v>842</v>
      </c>
      <c r="Y19" s="131" t="s">
        <v>767</v>
      </c>
      <c r="Z19" s="35" t="s">
        <v>56</v>
      </c>
      <c r="AA19" s="35" t="s">
        <v>57</v>
      </c>
      <c r="AB19" s="35" t="s">
        <v>58</v>
      </c>
      <c r="AC19" s="36">
        <v>44197</v>
      </c>
      <c r="AD19" s="36">
        <v>44561</v>
      </c>
      <c r="AE19" s="37">
        <v>100</v>
      </c>
      <c r="AF19" s="35">
        <v>2017</v>
      </c>
      <c r="AG19" s="162" t="s">
        <v>768</v>
      </c>
      <c r="AH19" s="132">
        <v>100</v>
      </c>
      <c r="AI19" s="38"/>
      <c r="AJ19" s="116" t="str">
        <f t="shared" ca="1" si="8"/>
        <v/>
      </c>
      <c r="AK19" s="144" t="str">
        <f t="shared" ca="1" si="9"/>
        <v>Ingresar meta alcanzada</v>
      </c>
      <c r="AL19" s="116" t="str">
        <f t="shared" ca="1" si="10"/>
        <v/>
      </c>
      <c r="AM19" s="131"/>
      <c r="AN19" s="38"/>
      <c r="AO19" s="38"/>
      <c r="AP19" s="116" t="str">
        <f t="shared" ca="1" si="11"/>
        <v>No aplica</v>
      </c>
      <c r="AQ19" s="144" t="str">
        <f t="shared" ca="1" si="12"/>
        <v>No aplica</v>
      </c>
      <c r="AR19" s="116" t="str">
        <f t="shared" ca="1" si="13"/>
        <v>No aplica</v>
      </c>
      <c r="AS19" s="131"/>
      <c r="AT19" s="38"/>
      <c r="AU19" s="38"/>
      <c r="AV19" s="116" t="str">
        <f t="shared" ca="1" si="14"/>
        <v>No aplica</v>
      </c>
      <c r="AW19" s="144" t="str">
        <f t="shared" ca="1" si="15"/>
        <v>No aplica</v>
      </c>
      <c r="AX19" s="116" t="str">
        <f t="shared" ca="1" si="16"/>
        <v>No aplica</v>
      </c>
      <c r="AY19" s="131"/>
      <c r="AZ19" s="38"/>
      <c r="BA19" s="38"/>
      <c r="BB19" s="116" t="str">
        <f t="shared" ca="1" si="17"/>
        <v>No aplica</v>
      </c>
      <c r="BC19" s="144" t="str">
        <f t="shared" ca="1" si="18"/>
        <v>No aplica</v>
      </c>
      <c r="BD19" s="116" t="str">
        <f t="shared" ca="1" si="19"/>
        <v>No aplica</v>
      </c>
      <c r="BE19" s="131"/>
      <c r="BF19" s="38"/>
      <c r="BG19" s="38"/>
      <c r="BH19" s="116" t="str">
        <f t="shared" ca="1" si="20"/>
        <v>No aplica</v>
      </c>
      <c r="BI19" s="144" t="str">
        <f t="shared" ca="1" si="21"/>
        <v>No aplica</v>
      </c>
      <c r="BJ19" s="116" t="str">
        <f t="shared" ca="1" si="22"/>
        <v>No aplica</v>
      </c>
      <c r="BK19" s="162"/>
      <c r="BL19" s="35" t="s">
        <v>791</v>
      </c>
      <c r="BM19" s="131" t="s">
        <v>779</v>
      </c>
      <c r="BN19" s="161">
        <v>36101</v>
      </c>
      <c r="BO19" s="131" t="s">
        <v>448</v>
      </c>
      <c r="BP19" s="168">
        <v>435000</v>
      </c>
      <c r="BQ19" s="142"/>
      <c r="BR19" s="161">
        <v>36101</v>
      </c>
      <c r="BS19" s="162" t="s">
        <v>448</v>
      </c>
      <c r="BT19" s="171">
        <v>435000</v>
      </c>
      <c r="BU19" s="171">
        <v>0</v>
      </c>
      <c r="BV19" s="171">
        <v>0</v>
      </c>
      <c r="BW19" s="171">
        <v>0</v>
      </c>
      <c r="BX19" s="171">
        <v>435000</v>
      </c>
      <c r="BY19" s="128"/>
      <c r="BZ19" s="121"/>
      <c r="CA19" s="28"/>
      <c r="CB19" s="28"/>
      <c r="CC19" s="28"/>
      <c r="CD19" s="28"/>
      <c r="CE19" s="28"/>
      <c r="CF19" s="28"/>
      <c r="CG19" s="121"/>
      <c r="CH19" s="28"/>
      <c r="CI19" s="28"/>
      <c r="CJ19" s="28"/>
      <c r="CK19" s="28"/>
      <c r="CL19" s="28"/>
      <c r="CM19" s="28"/>
      <c r="CN19" s="121"/>
      <c r="CO19" s="28"/>
      <c r="CP19" s="28"/>
      <c r="CQ19" s="28"/>
      <c r="CR19" s="28"/>
      <c r="CS19" s="28"/>
    </row>
    <row r="20" spans="1:99" s="39" customFormat="1" ht="76.75" customHeight="1" x14ac:dyDescent="0.15">
      <c r="A20" s="115" t="str">
        <f>+IF(MIR_2021!C20&lt;&gt;0,MIR_2021!C20,IF(MIR_2021!C20="",MIR_2021!A19,""))</f>
        <v>Actividad</v>
      </c>
      <c r="B20" s="202" t="s">
        <v>728</v>
      </c>
      <c r="C20" s="202" t="s">
        <v>71</v>
      </c>
      <c r="D20" s="187" t="s">
        <v>831</v>
      </c>
      <c r="E20" s="187" t="s">
        <v>809</v>
      </c>
      <c r="F20" s="187" t="s">
        <v>811</v>
      </c>
      <c r="G20" s="187" t="s">
        <v>870</v>
      </c>
      <c r="H20" s="187" t="s">
        <v>729</v>
      </c>
      <c r="I20" s="187" t="s">
        <v>812</v>
      </c>
      <c r="J20" s="187"/>
      <c r="K20" s="187"/>
      <c r="L20" s="187"/>
      <c r="M20" s="187"/>
      <c r="N20" s="187"/>
      <c r="O20" s="187"/>
      <c r="P20" s="187"/>
      <c r="Q20" s="187"/>
      <c r="R20" s="202" t="s">
        <v>69</v>
      </c>
      <c r="S20" s="202" t="s">
        <v>53</v>
      </c>
      <c r="T20" s="203" t="str">
        <f t="shared" si="7"/>
        <v/>
      </c>
      <c r="U20" s="202"/>
      <c r="V20" s="202" t="s">
        <v>54</v>
      </c>
      <c r="W20" s="202" t="s">
        <v>67</v>
      </c>
      <c r="X20" s="247" t="s">
        <v>813</v>
      </c>
      <c r="Y20" s="187" t="s">
        <v>871</v>
      </c>
      <c r="Z20" s="202" t="s">
        <v>56</v>
      </c>
      <c r="AA20" s="202" t="s">
        <v>57</v>
      </c>
      <c r="AB20" s="202" t="s">
        <v>58</v>
      </c>
      <c r="AC20" s="211">
        <v>44197</v>
      </c>
      <c r="AD20" s="211">
        <v>44561</v>
      </c>
      <c r="AE20" s="208">
        <v>100</v>
      </c>
      <c r="AF20" s="202">
        <v>2016</v>
      </c>
      <c r="AG20" s="205" t="s">
        <v>872</v>
      </c>
      <c r="AH20" s="184">
        <v>100</v>
      </c>
      <c r="AI20" s="181"/>
      <c r="AJ20" s="178" t="str">
        <f t="shared" ca="1" si="8"/>
        <v/>
      </c>
      <c r="AK20" s="175" t="str">
        <f t="shared" ca="1" si="9"/>
        <v>Ingresar meta alcanzada</v>
      </c>
      <c r="AL20" s="178" t="str">
        <f t="shared" ca="1" si="10"/>
        <v/>
      </c>
      <c r="AM20" s="187"/>
      <c r="AN20" s="181"/>
      <c r="AO20" s="181"/>
      <c r="AP20" s="178" t="str">
        <f t="shared" ca="1" si="11"/>
        <v>No aplica</v>
      </c>
      <c r="AQ20" s="175" t="str">
        <f t="shared" ca="1" si="12"/>
        <v>No aplica</v>
      </c>
      <c r="AR20" s="178" t="str">
        <f t="shared" ca="1" si="13"/>
        <v>No aplica</v>
      </c>
      <c r="AS20" s="187"/>
      <c r="AT20" s="184">
        <v>80</v>
      </c>
      <c r="AU20" s="199">
        <f>(43/54)*100</f>
        <v>79.629629629629633</v>
      </c>
      <c r="AV20" s="178">
        <f t="shared" ca="1" si="14"/>
        <v>-0.46296296296295392</v>
      </c>
      <c r="AW20" s="175" t="str">
        <f t="shared" ca="1" si="15"/>
        <v>Aceptable</v>
      </c>
      <c r="AX20" s="178">
        <f t="shared" ca="1" si="16"/>
        <v>79.629629629629633</v>
      </c>
      <c r="AY20" s="196" t="s">
        <v>883</v>
      </c>
      <c r="AZ20" s="184"/>
      <c r="BA20" s="184"/>
      <c r="BB20" s="178" t="str">
        <f t="shared" ca="1" si="17"/>
        <v>No aplica</v>
      </c>
      <c r="BC20" s="175" t="str">
        <f t="shared" ca="1" si="18"/>
        <v>No aplica</v>
      </c>
      <c r="BD20" s="178" t="str">
        <f t="shared" ca="1" si="19"/>
        <v>No aplica</v>
      </c>
      <c r="BE20" s="193"/>
      <c r="BF20" s="184">
        <v>100</v>
      </c>
      <c r="BG20" s="184"/>
      <c r="BH20" s="178" t="str">
        <f t="shared" ca="1" si="20"/>
        <v/>
      </c>
      <c r="BI20" s="175" t="str">
        <f t="shared" ca="1" si="21"/>
        <v>Ingresar meta alcanzada</v>
      </c>
      <c r="BJ20" s="178" t="str">
        <f t="shared" ca="1" si="22"/>
        <v/>
      </c>
      <c r="BK20" s="190"/>
      <c r="BL20" s="133" t="s">
        <v>792</v>
      </c>
      <c r="BM20" s="148" t="s">
        <v>780</v>
      </c>
      <c r="BN20" s="147">
        <v>33604</v>
      </c>
      <c r="BO20" s="148" t="s">
        <v>75</v>
      </c>
      <c r="BP20" s="168">
        <v>179437</v>
      </c>
      <c r="BQ20" s="142"/>
      <c r="BR20" s="161">
        <v>33604</v>
      </c>
      <c r="BS20" s="162" t="s">
        <v>75</v>
      </c>
      <c r="BT20" s="171">
        <v>179437</v>
      </c>
      <c r="BU20" s="171">
        <v>0</v>
      </c>
      <c r="BV20" s="171">
        <v>0</v>
      </c>
      <c r="BW20" s="171">
        <v>0</v>
      </c>
      <c r="BX20" s="171">
        <v>179437</v>
      </c>
      <c r="BY20" s="128"/>
      <c r="BZ20" s="121"/>
      <c r="CA20" s="28"/>
      <c r="CB20" s="28"/>
      <c r="CC20" s="28"/>
      <c r="CD20" s="28"/>
      <c r="CE20" s="28"/>
      <c r="CF20" s="28"/>
      <c r="CG20" s="121"/>
      <c r="CH20" s="28"/>
      <c r="CI20" s="28"/>
      <c r="CJ20" s="28"/>
      <c r="CK20" s="28"/>
      <c r="CL20" s="28"/>
      <c r="CM20" s="28"/>
      <c r="CN20" s="121"/>
      <c r="CO20" s="28"/>
      <c r="CP20" s="28"/>
      <c r="CQ20" s="28"/>
      <c r="CR20" s="28"/>
      <c r="CS20" s="28"/>
    </row>
    <row r="21" spans="1:99" s="39" customFormat="1" ht="76.75" customHeight="1" x14ac:dyDescent="0.15">
      <c r="A21" s="115" t="str">
        <f>+IF(MIR_2021!C21&lt;&gt;0,MIR_2021!C21,IF(MIR_2021!C21="",MIR_2021!A20,""))</f>
        <v>Actividad</v>
      </c>
      <c r="B21" s="203"/>
      <c r="C21" s="203"/>
      <c r="D21" s="188"/>
      <c r="E21" s="189"/>
      <c r="F21" s="189"/>
      <c r="G21" s="189"/>
      <c r="H21" s="189"/>
      <c r="I21" s="189"/>
      <c r="J21" s="189"/>
      <c r="K21" s="189"/>
      <c r="L21" s="189"/>
      <c r="M21" s="189"/>
      <c r="N21" s="189"/>
      <c r="O21" s="189"/>
      <c r="P21" s="189"/>
      <c r="Q21" s="189"/>
      <c r="R21" s="204"/>
      <c r="S21" s="204"/>
      <c r="T21" s="203"/>
      <c r="U21" s="204"/>
      <c r="V21" s="204"/>
      <c r="W21" s="204"/>
      <c r="X21" s="248"/>
      <c r="Y21" s="189"/>
      <c r="Z21" s="204"/>
      <c r="AA21" s="204"/>
      <c r="AB21" s="204"/>
      <c r="AC21" s="213"/>
      <c r="AD21" s="213"/>
      <c r="AE21" s="210"/>
      <c r="AF21" s="204"/>
      <c r="AG21" s="207"/>
      <c r="AH21" s="186"/>
      <c r="AI21" s="183"/>
      <c r="AJ21" s="180"/>
      <c r="AK21" s="177"/>
      <c r="AL21" s="180"/>
      <c r="AM21" s="189"/>
      <c r="AN21" s="183"/>
      <c r="AO21" s="183"/>
      <c r="AP21" s="180"/>
      <c r="AQ21" s="177"/>
      <c r="AR21" s="180"/>
      <c r="AS21" s="189"/>
      <c r="AT21" s="186"/>
      <c r="AU21" s="201"/>
      <c r="AV21" s="180"/>
      <c r="AW21" s="177"/>
      <c r="AX21" s="180"/>
      <c r="AY21" s="198"/>
      <c r="AZ21" s="186"/>
      <c r="BA21" s="186"/>
      <c r="BB21" s="180"/>
      <c r="BC21" s="177"/>
      <c r="BD21" s="180"/>
      <c r="BE21" s="195"/>
      <c r="BF21" s="186"/>
      <c r="BG21" s="186"/>
      <c r="BH21" s="180"/>
      <c r="BI21" s="177"/>
      <c r="BJ21" s="180"/>
      <c r="BK21" s="192"/>
      <c r="BL21" s="146" t="s">
        <v>793</v>
      </c>
      <c r="BM21" s="157" t="s">
        <v>781</v>
      </c>
      <c r="BN21" s="137">
        <v>36101</v>
      </c>
      <c r="BO21" s="157" t="s">
        <v>448</v>
      </c>
      <c r="BP21" s="169">
        <v>1400000</v>
      </c>
      <c r="BQ21" s="142"/>
      <c r="BR21" s="138">
        <v>36101</v>
      </c>
      <c r="BS21" s="139" t="s">
        <v>448</v>
      </c>
      <c r="BT21" s="171">
        <v>1400000</v>
      </c>
      <c r="BU21" s="171">
        <v>0</v>
      </c>
      <c r="BV21" s="171">
        <v>0</v>
      </c>
      <c r="BW21" s="171">
        <v>0</v>
      </c>
      <c r="BX21" s="171">
        <v>1400000</v>
      </c>
      <c r="BY21" s="128"/>
      <c r="BZ21" s="121"/>
      <c r="CA21" s="28"/>
      <c r="CB21" s="28"/>
      <c r="CC21" s="28"/>
      <c r="CD21" s="28"/>
      <c r="CE21" s="28"/>
      <c r="CF21" s="28"/>
      <c r="CG21" s="121"/>
      <c r="CH21" s="28"/>
      <c r="CI21" s="28"/>
      <c r="CJ21" s="28"/>
      <c r="CK21" s="28"/>
      <c r="CL21" s="28"/>
      <c r="CM21" s="28"/>
      <c r="CN21" s="121"/>
      <c r="CO21" s="28"/>
      <c r="CP21" s="28"/>
      <c r="CQ21" s="28"/>
      <c r="CR21" s="28"/>
      <c r="CS21" s="28"/>
    </row>
    <row r="22" spans="1:99" s="39" customFormat="1" ht="89.25" customHeight="1" x14ac:dyDescent="0.15">
      <c r="A22" s="115" t="str">
        <f>+IF(MIR_2021!C22&lt;&gt;0,MIR_2021!C22,IF(MIR_2021!C22="",MIR_2021!A21,""))</f>
        <v>Actividad</v>
      </c>
      <c r="B22" s="202" t="s">
        <v>730</v>
      </c>
      <c r="C22" s="202" t="s">
        <v>71</v>
      </c>
      <c r="D22" s="187" t="s">
        <v>731</v>
      </c>
      <c r="E22" s="187" t="s">
        <v>732</v>
      </c>
      <c r="F22" s="187" t="s">
        <v>832</v>
      </c>
      <c r="G22" s="187" t="s">
        <v>733</v>
      </c>
      <c r="H22" s="187" t="s">
        <v>814</v>
      </c>
      <c r="I22" s="187" t="s">
        <v>818</v>
      </c>
      <c r="J22" s="187"/>
      <c r="K22" s="187"/>
      <c r="L22" s="187"/>
      <c r="M22" s="187"/>
      <c r="N22" s="187"/>
      <c r="O22" s="187"/>
      <c r="P22" s="187"/>
      <c r="Q22" s="187"/>
      <c r="R22" s="202" t="s">
        <v>65</v>
      </c>
      <c r="S22" s="202" t="s">
        <v>53</v>
      </c>
      <c r="T22" s="203" t="str">
        <f t="shared" si="7"/>
        <v/>
      </c>
      <c r="U22" s="202"/>
      <c r="V22" s="202" t="s">
        <v>54</v>
      </c>
      <c r="W22" s="202" t="s">
        <v>67</v>
      </c>
      <c r="X22" s="187" t="s">
        <v>843</v>
      </c>
      <c r="Y22" s="187" t="s">
        <v>844</v>
      </c>
      <c r="Z22" s="202" t="s">
        <v>56</v>
      </c>
      <c r="AA22" s="202" t="s">
        <v>57</v>
      </c>
      <c r="AB22" s="202" t="s">
        <v>58</v>
      </c>
      <c r="AC22" s="211">
        <v>44197</v>
      </c>
      <c r="AD22" s="211">
        <v>44561</v>
      </c>
      <c r="AE22" s="208">
        <v>100</v>
      </c>
      <c r="AF22" s="202">
        <v>2016</v>
      </c>
      <c r="AG22" s="205" t="s">
        <v>769</v>
      </c>
      <c r="AH22" s="184">
        <v>100</v>
      </c>
      <c r="AI22" s="181"/>
      <c r="AJ22" s="178" t="str">
        <f t="shared" ca="1" si="8"/>
        <v/>
      </c>
      <c r="AK22" s="175" t="str">
        <f t="shared" ca="1" si="9"/>
        <v>Ingresar meta alcanzada</v>
      </c>
      <c r="AL22" s="178" t="str">
        <f t="shared" ca="1" si="10"/>
        <v/>
      </c>
      <c r="AM22" s="187"/>
      <c r="AN22" s="184">
        <v>25</v>
      </c>
      <c r="AO22" s="181">
        <f>(1/4)*100</f>
        <v>25</v>
      </c>
      <c r="AP22" s="178">
        <f t="shared" ca="1" si="11"/>
        <v>0</v>
      </c>
      <c r="AQ22" s="175" t="str">
        <f t="shared" ca="1" si="12"/>
        <v>Aceptable</v>
      </c>
      <c r="AR22" s="178">
        <f t="shared" ca="1" si="13"/>
        <v>25</v>
      </c>
      <c r="AS22" s="187" t="s">
        <v>877</v>
      </c>
      <c r="AT22" s="184">
        <v>50</v>
      </c>
      <c r="AU22" s="199">
        <f>(2/4)*100</f>
        <v>50</v>
      </c>
      <c r="AV22" s="178">
        <f t="shared" ca="1" si="14"/>
        <v>0</v>
      </c>
      <c r="AW22" s="175" t="str">
        <f t="shared" ca="1" si="15"/>
        <v>Aceptable</v>
      </c>
      <c r="AX22" s="178">
        <f t="shared" ca="1" si="16"/>
        <v>50</v>
      </c>
      <c r="AY22" s="196" t="s">
        <v>884</v>
      </c>
      <c r="AZ22" s="184">
        <v>75</v>
      </c>
      <c r="BA22" s="184"/>
      <c r="BB22" s="178" t="str">
        <f t="shared" ca="1" si="17"/>
        <v/>
      </c>
      <c r="BC22" s="175" t="str">
        <f t="shared" ca="1" si="18"/>
        <v>Ingresar meta alcanzada</v>
      </c>
      <c r="BD22" s="178" t="str">
        <f t="shared" ca="1" si="19"/>
        <v/>
      </c>
      <c r="BE22" s="193"/>
      <c r="BF22" s="184">
        <v>100</v>
      </c>
      <c r="BG22" s="184"/>
      <c r="BH22" s="178" t="str">
        <f t="shared" ca="1" si="20"/>
        <v/>
      </c>
      <c r="BI22" s="175" t="str">
        <f t="shared" ca="1" si="21"/>
        <v>Ingresar meta alcanzada</v>
      </c>
      <c r="BJ22" s="178" t="str">
        <f t="shared" ca="1" si="22"/>
        <v/>
      </c>
      <c r="BK22" s="190"/>
      <c r="BL22" s="133" t="s">
        <v>794</v>
      </c>
      <c r="BM22" s="148" t="s">
        <v>873</v>
      </c>
      <c r="BN22" s="147">
        <v>31701</v>
      </c>
      <c r="BO22" s="148" t="s">
        <v>389</v>
      </c>
      <c r="BP22" s="168">
        <v>120000</v>
      </c>
      <c r="BQ22" s="142"/>
      <c r="BR22" s="138">
        <v>31701</v>
      </c>
      <c r="BS22" s="139" t="s">
        <v>389</v>
      </c>
      <c r="BT22" s="171">
        <v>116193.98</v>
      </c>
      <c r="BU22" s="171">
        <v>16273.94</v>
      </c>
      <c r="BV22" s="171">
        <v>0</v>
      </c>
      <c r="BW22" s="171">
        <v>0</v>
      </c>
      <c r="BX22" s="171">
        <v>99920.04</v>
      </c>
      <c r="BY22" s="129"/>
      <c r="BZ22" s="18"/>
      <c r="CA22" s="19"/>
      <c r="CB22" s="19"/>
      <c r="CC22" s="19"/>
      <c r="CD22" s="19"/>
      <c r="CE22" s="19"/>
      <c r="CF22" s="20"/>
      <c r="CG22" s="18"/>
      <c r="CH22" s="19"/>
      <c r="CI22" s="19"/>
      <c r="CJ22" s="19"/>
      <c r="CK22" s="19"/>
      <c r="CL22" s="19"/>
      <c r="CM22" s="20"/>
      <c r="CN22" s="18"/>
      <c r="CO22" s="19"/>
      <c r="CP22" s="19"/>
      <c r="CQ22" s="19"/>
      <c r="CR22" s="19"/>
      <c r="CS22" s="19"/>
    </row>
    <row r="23" spans="1:99" s="39" customFormat="1" ht="89.25" customHeight="1" x14ac:dyDescent="0.15">
      <c r="A23" s="115" t="str">
        <f>+IF(MIR_2021!C23&lt;&gt;0,MIR_2021!C23,IF(MIR_2021!C23="",MIR_2021!A22,""))</f>
        <v>Actividad</v>
      </c>
      <c r="B23" s="203"/>
      <c r="C23" s="203"/>
      <c r="D23" s="188"/>
      <c r="E23" s="188"/>
      <c r="F23" s="188"/>
      <c r="G23" s="188"/>
      <c r="H23" s="188"/>
      <c r="I23" s="188"/>
      <c r="J23" s="188"/>
      <c r="K23" s="188"/>
      <c r="L23" s="188"/>
      <c r="M23" s="188"/>
      <c r="N23" s="188"/>
      <c r="O23" s="188"/>
      <c r="P23" s="188"/>
      <c r="Q23" s="188"/>
      <c r="R23" s="203"/>
      <c r="S23" s="203"/>
      <c r="T23" s="203"/>
      <c r="U23" s="203"/>
      <c r="V23" s="203"/>
      <c r="W23" s="203"/>
      <c r="X23" s="188"/>
      <c r="Y23" s="188"/>
      <c r="Z23" s="203"/>
      <c r="AA23" s="203"/>
      <c r="AB23" s="203"/>
      <c r="AC23" s="212"/>
      <c r="AD23" s="212"/>
      <c r="AE23" s="209"/>
      <c r="AF23" s="203"/>
      <c r="AG23" s="206"/>
      <c r="AH23" s="185"/>
      <c r="AI23" s="182"/>
      <c r="AJ23" s="179"/>
      <c r="AK23" s="176"/>
      <c r="AL23" s="179"/>
      <c r="AM23" s="188"/>
      <c r="AN23" s="185"/>
      <c r="AO23" s="182"/>
      <c r="AP23" s="179"/>
      <c r="AQ23" s="176"/>
      <c r="AR23" s="179"/>
      <c r="AS23" s="188"/>
      <c r="AT23" s="185"/>
      <c r="AU23" s="200"/>
      <c r="AV23" s="179"/>
      <c r="AW23" s="176"/>
      <c r="AX23" s="179"/>
      <c r="AY23" s="197"/>
      <c r="AZ23" s="185"/>
      <c r="BA23" s="185"/>
      <c r="BB23" s="179"/>
      <c r="BC23" s="176"/>
      <c r="BD23" s="179"/>
      <c r="BE23" s="194"/>
      <c r="BF23" s="185"/>
      <c r="BG23" s="185"/>
      <c r="BH23" s="179"/>
      <c r="BI23" s="176"/>
      <c r="BJ23" s="179"/>
      <c r="BK23" s="191"/>
      <c r="BL23" s="146" t="s">
        <v>796</v>
      </c>
      <c r="BM23" s="157" t="s">
        <v>782</v>
      </c>
      <c r="BN23" s="147">
        <v>33605</v>
      </c>
      <c r="BO23" s="148" t="s">
        <v>422</v>
      </c>
      <c r="BP23" s="170">
        <v>400000</v>
      </c>
      <c r="BQ23" s="142"/>
      <c r="BR23" s="138">
        <v>33605</v>
      </c>
      <c r="BS23" s="139" t="s">
        <v>422</v>
      </c>
      <c r="BT23" s="171">
        <v>400000</v>
      </c>
      <c r="BU23" s="171">
        <v>93122.31</v>
      </c>
      <c r="BV23" s="171">
        <v>0</v>
      </c>
      <c r="BW23" s="171">
        <v>0</v>
      </c>
      <c r="BX23" s="171">
        <v>306877.69</v>
      </c>
      <c r="BY23" s="129"/>
      <c r="BZ23" s="18"/>
      <c r="CA23" s="19"/>
      <c r="CB23" s="19"/>
      <c r="CC23" s="19"/>
      <c r="CD23" s="19"/>
      <c r="CE23" s="19"/>
      <c r="CF23" s="20"/>
      <c r="CG23" s="18"/>
      <c r="CH23" s="19"/>
      <c r="CI23" s="19"/>
      <c r="CJ23" s="19"/>
      <c r="CK23" s="19"/>
      <c r="CL23" s="19"/>
      <c r="CM23" s="20"/>
      <c r="CN23" s="18"/>
      <c r="CO23" s="19"/>
      <c r="CP23" s="19"/>
      <c r="CQ23" s="19"/>
      <c r="CR23" s="19"/>
      <c r="CS23" s="19"/>
    </row>
    <row r="24" spans="1:99" s="39" customFormat="1" ht="89.25" customHeight="1" x14ac:dyDescent="0.15">
      <c r="A24" s="115" t="e">
        <f>+IF(MIR_2021!C24&lt;&gt;0,MIR_2021!C24,IF(MIR_2021!C24="",MIR_2021!#REF!,""))</f>
        <v>#REF!</v>
      </c>
      <c r="B24" s="204"/>
      <c r="C24" s="204"/>
      <c r="D24" s="189"/>
      <c r="E24" s="189"/>
      <c r="F24" s="189"/>
      <c r="G24" s="189"/>
      <c r="H24" s="189"/>
      <c r="I24" s="189"/>
      <c r="J24" s="189"/>
      <c r="K24" s="189"/>
      <c r="L24" s="189"/>
      <c r="M24" s="189"/>
      <c r="N24" s="189"/>
      <c r="O24" s="189"/>
      <c r="P24" s="189"/>
      <c r="Q24" s="189"/>
      <c r="R24" s="204"/>
      <c r="S24" s="204"/>
      <c r="T24" s="203"/>
      <c r="U24" s="204"/>
      <c r="V24" s="204"/>
      <c r="W24" s="204"/>
      <c r="X24" s="189"/>
      <c r="Y24" s="189"/>
      <c r="Z24" s="204"/>
      <c r="AA24" s="204"/>
      <c r="AB24" s="204"/>
      <c r="AC24" s="213"/>
      <c r="AD24" s="213"/>
      <c r="AE24" s="210"/>
      <c r="AF24" s="204"/>
      <c r="AG24" s="207"/>
      <c r="AH24" s="186"/>
      <c r="AI24" s="183"/>
      <c r="AJ24" s="180"/>
      <c r="AK24" s="177"/>
      <c r="AL24" s="180"/>
      <c r="AM24" s="189"/>
      <c r="AN24" s="186"/>
      <c r="AO24" s="183"/>
      <c r="AP24" s="180"/>
      <c r="AQ24" s="177"/>
      <c r="AR24" s="180"/>
      <c r="AS24" s="189"/>
      <c r="AT24" s="186"/>
      <c r="AU24" s="201"/>
      <c r="AV24" s="180"/>
      <c r="AW24" s="177"/>
      <c r="AX24" s="180"/>
      <c r="AY24" s="198"/>
      <c r="AZ24" s="186"/>
      <c r="BA24" s="186"/>
      <c r="BB24" s="180"/>
      <c r="BC24" s="177"/>
      <c r="BD24" s="180"/>
      <c r="BE24" s="195"/>
      <c r="BF24" s="186"/>
      <c r="BG24" s="186"/>
      <c r="BH24" s="180"/>
      <c r="BI24" s="177"/>
      <c r="BJ24" s="180"/>
      <c r="BK24" s="192"/>
      <c r="BL24" s="133" t="s">
        <v>795</v>
      </c>
      <c r="BM24" s="148" t="s">
        <v>783</v>
      </c>
      <c r="BN24" s="147">
        <v>36901</v>
      </c>
      <c r="BO24" s="148" t="s">
        <v>450</v>
      </c>
      <c r="BP24" s="168">
        <v>1000000</v>
      </c>
      <c r="BQ24" s="142"/>
      <c r="BR24" s="138">
        <v>36901</v>
      </c>
      <c r="BS24" s="139" t="s">
        <v>450</v>
      </c>
      <c r="BT24" s="171">
        <v>1000000</v>
      </c>
      <c r="BU24" s="171">
        <v>0</v>
      </c>
      <c r="BV24" s="171">
        <v>353150.25</v>
      </c>
      <c r="BW24" s="171">
        <v>0</v>
      </c>
      <c r="BX24" s="171">
        <v>646849.75</v>
      </c>
      <c r="BY24" s="129"/>
      <c r="BZ24" s="18"/>
      <c r="CA24" s="19"/>
      <c r="CB24" s="19"/>
      <c r="CC24" s="19"/>
      <c r="CD24" s="19"/>
      <c r="CE24" s="19"/>
      <c r="CF24" s="20"/>
      <c r="CG24" s="18"/>
      <c r="CH24" s="19"/>
      <c r="CI24" s="19"/>
      <c r="CJ24" s="19"/>
      <c r="CK24" s="19"/>
      <c r="CL24" s="19"/>
      <c r="CM24" s="20"/>
      <c r="CN24" s="18"/>
      <c r="CO24" s="19"/>
      <c r="CP24" s="19"/>
      <c r="CQ24" s="19"/>
      <c r="CR24" s="19"/>
      <c r="CS24" s="19"/>
    </row>
    <row r="25" spans="1:99" s="39" customFormat="1" ht="76.75" customHeight="1" x14ac:dyDescent="0.15">
      <c r="A25" s="115" t="str">
        <f>+IF(MIR_2021!C25&lt;&gt;0,MIR_2021!C25,IF(MIR_2021!C25="",MIR_2021!A24,""))</f>
        <v>Actividad</v>
      </c>
      <c r="B25" s="202" t="s">
        <v>734</v>
      </c>
      <c r="C25" s="202" t="s">
        <v>71</v>
      </c>
      <c r="D25" s="187" t="s">
        <v>735</v>
      </c>
      <c r="E25" s="187" t="s">
        <v>736</v>
      </c>
      <c r="F25" s="187" t="s">
        <v>737</v>
      </c>
      <c r="G25" s="187" t="s">
        <v>738</v>
      </c>
      <c r="H25" s="187" t="s">
        <v>739</v>
      </c>
      <c r="I25" s="187" t="s">
        <v>740</v>
      </c>
      <c r="J25" s="187"/>
      <c r="K25" s="187"/>
      <c r="L25" s="187"/>
      <c r="M25" s="187"/>
      <c r="N25" s="187"/>
      <c r="O25" s="187"/>
      <c r="P25" s="187"/>
      <c r="Q25" s="187"/>
      <c r="R25" s="202" t="s">
        <v>65</v>
      </c>
      <c r="S25" s="202" t="s">
        <v>53</v>
      </c>
      <c r="T25" s="203" t="s">
        <v>851</v>
      </c>
      <c r="U25" s="202"/>
      <c r="V25" s="202" t="s">
        <v>54</v>
      </c>
      <c r="W25" s="202" t="s">
        <v>67</v>
      </c>
      <c r="X25" s="187" t="s">
        <v>770</v>
      </c>
      <c r="Y25" s="187" t="s">
        <v>874</v>
      </c>
      <c r="Z25" s="202" t="s">
        <v>56</v>
      </c>
      <c r="AA25" s="202" t="s">
        <v>62</v>
      </c>
      <c r="AB25" s="202" t="s">
        <v>58</v>
      </c>
      <c r="AC25" s="211">
        <v>44197</v>
      </c>
      <c r="AD25" s="211">
        <v>44561</v>
      </c>
      <c r="AE25" s="208">
        <v>100</v>
      </c>
      <c r="AF25" s="202">
        <v>2015</v>
      </c>
      <c r="AG25" s="205" t="s">
        <v>769</v>
      </c>
      <c r="AH25" s="184">
        <v>100</v>
      </c>
      <c r="AI25" s="181"/>
      <c r="AJ25" s="178" t="str">
        <f t="shared" ca="1" si="8"/>
        <v/>
      </c>
      <c r="AK25" s="175" t="str">
        <f t="shared" ca="1" si="9"/>
        <v>Ingresar meta alcanzada</v>
      </c>
      <c r="AL25" s="178" t="str">
        <f t="shared" ca="1" si="10"/>
        <v/>
      </c>
      <c r="AM25" s="187"/>
      <c r="AN25" s="184">
        <v>100</v>
      </c>
      <c r="AO25" s="181">
        <f>(143/143)*100</f>
        <v>100</v>
      </c>
      <c r="AP25" s="178">
        <f t="shared" ca="1" si="11"/>
        <v>0</v>
      </c>
      <c r="AQ25" s="175" t="str">
        <f t="shared" ca="1" si="12"/>
        <v>Aceptable</v>
      </c>
      <c r="AR25" s="178">
        <f t="shared" ca="1" si="13"/>
        <v>100</v>
      </c>
      <c r="AS25" s="187" t="s">
        <v>878</v>
      </c>
      <c r="AT25" s="184">
        <v>100</v>
      </c>
      <c r="AU25" s="199">
        <f>(193/193)*100</f>
        <v>100</v>
      </c>
      <c r="AV25" s="178">
        <f t="shared" ca="1" si="14"/>
        <v>0</v>
      </c>
      <c r="AW25" s="175" t="str">
        <f t="shared" ca="1" si="15"/>
        <v>Aceptable</v>
      </c>
      <c r="AX25" s="178">
        <f t="shared" ca="1" si="16"/>
        <v>100</v>
      </c>
      <c r="AY25" s="196" t="s">
        <v>885</v>
      </c>
      <c r="AZ25" s="184">
        <v>100</v>
      </c>
      <c r="BA25" s="184"/>
      <c r="BB25" s="178" t="str">
        <f t="shared" ca="1" si="17"/>
        <v/>
      </c>
      <c r="BC25" s="175" t="str">
        <f t="shared" ca="1" si="18"/>
        <v>Ingresar meta alcanzada</v>
      </c>
      <c r="BD25" s="178" t="str">
        <f t="shared" ca="1" si="19"/>
        <v/>
      </c>
      <c r="BE25" s="193"/>
      <c r="BF25" s="184">
        <v>100</v>
      </c>
      <c r="BG25" s="184"/>
      <c r="BH25" s="178" t="str">
        <f t="shared" ca="1" si="20"/>
        <v/>
      </c>
      <c r="BI25" s="175" t="str">
        <f t="shared" ca="1" si="21"/>
        <v>Ingresar meta alcanzada</v>
      </c>
      <c r="BJ25" s="178" t="str">
        <f t="shared" ca="1" si="22"/>
        <v/>
      </c>
      <c r="BK25" s="190"/>
      <c r="BL25" s="133" t="s">
        <v>800</v>
      </c>
      <c r="BM25" s="148" t="s">
        <v>784</v>
      </c>
      <c r="BN25" s="147">
        <v>37201</v>
      </c>
      <c r="BO25" s="148" t="s">
        <v>456</v>
      </c>
      <c r="BP25" s="168">
        <v>6000</v>
      </c>
      <c r="BQ25" s="142"/>
      <c r="BR25" s="161">
        <v>37201</v>
      </c>
      <c r="BS25" s="162" t="s">
        <v>456</v>
      </c>
      <c r="BT25" s="171">
        <v>5500</v>
      </c>
      <c r="BU25" s="171">
        <v>0</v>
      </c>
      <c r="BV25" s="171">
        <v>0</v>
      </c>
      <c r="BW25" s="171">
        <v>0</v>
      </c>
      <c r="BX25" s="171">
        <v>5500</v>
      </c>
      <c r="BY25" s="118"/>
      <c r="BZ25" s="18"/>
      <c r="CA25" s="26"/>
      <c r="CB25" s="26"/>
      <c r="CC25" s="26"/>
      <c r="CD25" s="26"/>
      <c r="CE25" s="26"/>
      <c r="CF25" s="25"/>
      <c r="CG25" s="18"/>
      <c r="CH25" s="26"/>
      <c r="CI25" s="26"/>
      <c r="CJ25" s="26"/>
      <c r="CK25" s="26"/>
      <c r="CL25" s="26"/>
      <c r="CM25" s="25"/>
      <c r="CN25" s="18"/>
      <c r="CO25" s="26"/>
      <c r="CP25" s="26"/>
      <c r="CQ25" s="26"/>
      <c r="CR25" s="26"/>
      <c r="CS25" s="26"/>
    </row>
    <row r="26" spans="1:99" s="39" customFormat="1" ht="72.75" customHeight="1" x14ac:dyDescent="0.15">
      <c r="A26" s="115" t="str">
        <f>+IF(MIR_2021!C26&lt;&gt;0,MIR_2021!C26,IF(MIR_2021!C26="",MIR_2021!A25,""))</f>
        <v>Actividad</v>
      </c>
      <c r="B26" s="203"/>
      <c r="C26" s="203"/>
      <c r="D26" s="188"/>
      <c r="E26" s="188"/>
      <c r="F26" s="188"/>
      <c r="G26" s="188"/>
      <c r="H26" s="188"/>
      <c r="I26" s="188"/>
      <c r="J26" s="188"/>
      <c r="K26" s="188"/>
      <c r="L26" s="188"/>
      <c r="M26" s="188"/>
      <c r="N26" s="188"/>
      <c r="O26" s="188"/>
      <c r="P26" s="188"/>
      <c r="Q26" s="188"/>
      <c r="R26" s="203"/>
      <c r="S26" s="203"/>
      <c r="T26" s="203"/>
      <c r="U26" s="203"/>
      <c r="V26" s="203"/>
      <c r="W26" s="203"/>
      <c r="X26" s="188"/>
      <c r="Y26" s="188"/>
      <c r="Z26" s="203"/>
      <c r="AA26" s="203"/>
      <c r="AB26" s="203"/>
      <c r="AC26" s="212"/>
      <c r="AD26" s="212"/>
      <c r="AE26" s="209"/>
      <c r="AF26" s="203"/>
      <c r="AG26" s="206"/>
      <c r="AH26" s="185"/>
      <c r="AI26" s="182"/>
      <c r="AJ26" s="179"/>
      <c r="AK26" s="176"/>
      <c r="AL26" s="179"/>
      <c r="AM26" s="188"/>
      <c r="AN26" s="185"/>
      <c r="AO26" s="182"/>
      <c r="AP26" s="179"/>
      <c r="AQ26" s="176"/>
      <c r="AR26" s="179"/>
      <c r="AS26" s="188"/>
      <c r="AT26" s="185"/>
      <c r="AU26" s="200"/>
      <c r="AV26" s="179"/>
      <c r="AW26" s="176"/>
      <c r="AX26" s="179"/>
      <c r="AY26" s="197"/>
      <c r="AZ26" s="185"/>
      <c r="BA26" s="185"/>
      <c r="BB26" s="179"/>
      <c r="BC26" s="176"/>
      <c r="BD26" s="179"/>
      <c r="BE26" s="194"/>
      <c r="BF26" s="185"/>
      <c r="BG26" s="185"/>
      <c r="BH26" s="179"/>
      <c r="BI26" s="176"/>
      <c r="BJ26" s="179"/>
      <c r="BK26" s="191"/>
      <c r="BL26" s="133" t="s">
        <v>801</v>
      </c>
      <c r="BM26" s="148" t="s">
        <v>785</v>
      </c>
      <c r="BN26" s="147">
        <v>37204</v>
      </c>
      <c r="BO26" s="148" t="s">
        <v>78</v>
      </c>
      <c r="BP26" s="168">
        <v>12000</v>
      </c>
      <c r="BQ26" s="142"/>
      <c r="BR26" s="161">
        <v>37204</v>
      </c>
      <c r="BS26" s="162" t="s">
        <v>78</v>
      </c>
      <c r="BT26" s="171">
        <v>10400.6</v>
      </c>
      <c r="BU26" s="171">
        <v>0</v>
      </c>
      <c r="BV26" s="171">
        <v>0</v>
      </c>
      <c r="BW26" s="171">
        <v>0</v>
      </c>
      <c r="BX26" s="171">
        <v>10400.6</v>
      </c>
      <c r="BY26" s="118"/>
      <c r="BZ26" s="18"/>
      <c r="CA26" s="26"/>
      <c r="CB26" s="26"/>
      <c r="CC26" s="26"/>
      <c r="CD26" s="26"/>
      <c r="CE26" s="26"/>
      <c r="CF26" s="25"/>
      <c r="CG26" s="18"/>
      <c r="CH26" s="26"/>
      <c r="CI26" s="26"/>
      <c r="CJ26" s="26"/>
      <c r="CK26" s="26"/>
      <c r="CL26" s="26"/>
      <c r="CM26" s="25"/>
      <c r="CN26" s="18"/>
      <c r="CO26" s="26"/>
      <c r="CP26" s="26"/>
      <c r="CQ26" s="26"/>
      <c r="CR26" s="26"/>
      <c r="CS26" s="26"/>
    </row>
    <row r="27" spans="1:99" s="39" customFormat="1" ht="78.75" customHeight="1" x14ac:dyDescent="0.15">
      <c r="A27" s="115" t="str">
        <f>+IF(MIR_2021!C27&lt;&gt;0,MIR_2021!C27,IF(MIR_2021!C27="",MIR_2021!A26,""))</f>
        <v>Actividad</v>
      </c>
      <c r="B27" s="203"/>
      <c r="C27" s="203"/>
      <c r="D27" s="188"/>
      <c r="E27" s="188"/>
      <c r="F27" s="188"/>
      <c r="G27" s="188"/>
      <c r="H27" s="188"/>
      <c r="I27" s="188"/>
      <c r="J27" s="188"/>
      <c r="K27" s="188"/>
      <c r="L27" s="188"/>
      <c r="M27" s="188"/>
      <c r="N27" s="188"/>
      <c r="O27" s="188"/>
      <c r="P27" s="188"/>
      <c r="Q27" s="188"/>
      <c r="R27" s="203"/>
      <c r="S27" s="203"/>
      <c r="T27" s="203"/>
      <c r="U27" s="203"/>
      <c r="V27" s="203"/>
      <c r="W27" s="203"/>
      <c r="X27" s="188"/>
      <c r="Y27" s="188"/>
      <c r="Z27" s="203"/>
      <c r="AA27" s="203"/>
      <c r="AB27" s="203"/>
      <c r="AC27" s="212"/>
      <c r="AD27" s="212"/>
      <c r="AE27" s="209"/>
      <c r="AF27" s="203"/>
      <c r="AG27" s="206"/>
      <c r="AH27" s="185"/>
      <c r="AI27" s="182"/>
      <c r="AJ27" s="179"/>
      <c r="AK27" s="176"/>
      <c r="AL27" s="179"/>
      <c r="AM27" s="188"/>
      <c r="AN27" s="185"/>
      <c r="AO27" s="182"/>
      <c r="AP27" s="179"/>
      <c r="AQ27" s="176"/>
      <c r="AR27" s="179"/>
      <c r="AS27" s="188"/>
      <c r="AT27" s="185"/>
      <c r="AU27" s="200"/>
      <c r="AV27" s="179"/>
      <c r="AW27" s="176"/>
      <c r="AX27" s="179"/>
      <c r="AY27" s="197"/>
      <c r="AZ27" s="185"/>
      <c r="BA27" s="185"/>
      <c r="BB27" s="179"/>
      <c r="BC27" s="176"/>
      <c r="BD27" s="179"/>
      <c r="BE27" s="194"/>
      <c r="BF27" s="185"/>
      <c r="BG27" s="185"/>
      <c r="BH27" s="179"/>
      <c r="BI27" s="176"/>
      <c r="BJ27" s="179"/>
      <c r="BK27" s="191"/>
      <c r="BL27" s="133" t="s">
        <v>797</v>
      </c>
      <c r="BM27" s="148" t="s">
        <v>786</v>
      </c>
      <c r="BN27" s="147">
        <v>37504</v>
      </c>
      <c r="BO27" s="148" t="s">
        <v>73</v>
      </c>
      <c r="BP27" s="168">
        <v>144000</v>
      </c>
      <c r="BQ27" s="142"/>
      <c r="BR27" s="138">
        <v>37504</v>
      </c>
      <c r="BS27" s="139" t="s">
        <v>73</v>
      </c>
      <c r="BT27" s="171">
        <v>119957.66</v>
      </c>
      <c r="BU27" s="171">
        <v>0</v>
      </c>
      <c r="BV27" s="171">
        <v>0</v>
      </c>
      <c r="BW27" s="171">
        <v>0</v>
      </c>
      <c r="BX27" s="171">
        <v>119957.66</v>
      </c>
      <c r="BY27" s="130"/>
      <c r="BZ27" s="122"/>
      <c r="CA27" s="27"/>
      <c r="CB27" s="27"/>
      <c r="CC27" s="27"/>
      <c r="CD27" s="27"/>
      <c r="CE27" s="27"/>
      <c r="CF27" s="27"/>
      <c r="CG27" s="122"/>
      <c r="CH27" s="27"/>
      <c r="CI27" s="27"/>
      <c r="CJ27" s="27"/>
      <c r="CK27" s="27"/>
      <c r="CL27" s="27"/>
      <c r="CM27" s="27"/>
      <c r="CN27" s="122"/>
      <c r="CO27" s="27"/>
      <c r="CP27" s="27"/>
      <c r="CQ27" s="27"/>
      <c r="CR27" s="27"/>
      <c r="CS27" s="27"/>
    </row>
    <row r="28" spans="1:99" s="39" customFormat="1" ht="84.75" customHeight="1" x14ac:dyDescent="0.15">
      <c r="A28" s="115" t="str">
        <f>+IF(MIR_2021!C28&lt;&gt;0,MIR_2021!C28,IF(MIR_2021!C28="",MIR_2021!A27,""))</f>
        <v>Actividad</v>
      </c>
      <c r="B28" s="203"/>
      <c r="C28" s="203"/>
      <c r="D28" s="188"/>
      <c r="E28" s="188"/>
      <c r="F28" s="188"/>
      <c r="G28" s="188"/>
      <c r="H28" s="188"/>
      <c r="I28" s="188"/>
      <c r="J28" s="188"/>
      <c r="K28" s="188"/>
      <c r="L28" s="188"/>
      <c r="M28" s="188"/>
      <c r="N28" s="188"/>
      <c r="O28" s="188"/>
      <c r="P28" s="188"/>
      <c r="Q28" s="188"/>
      <c r="R28" s="203"/>
      <c r="S28" s="203"/>
      <c r="T28" s="203"/>
      <c r="U28" s="203"/>
      <c r="V28" s="203"/>
      <c r="W28" s="203"/>
      <c r="X28" s="188"/>
      <c r="Y28" s="188"/>
      <c r="Z28" s="203"/>
      <c r="AA28" s="203"/>
      <c r="AB28" s="203"/>
      <c r="AC28" s="212"/>
      <c r="AD28" s="212"/>
      <c r="AE28" s="209"/>
      <c r="AF28" s="203"/>
      <c r="AG28" s="206"/>
      <c r="AH28" s="185"/>
      <c r="AI28" s="182"/>
      <c r="AJ28" s="179"/>
      <c r="AK28" s="176"/>
      <c r="AL28" s="179"/>
      <c r="AM28" s="188"/>
      <c r="AN28" s="185"/>
      <c r="AO28" s="182"/>
      <c r="AP28" s="179"/>
      <c r="AQ28" s="176"/>
      <c r="AR28" s="179"/>
      <c r="AS28" s="188"/>
      <c r="AT28" s="185"/>
      <c r="AU28" s="200"/>
      <c r="AV28" s="179"/>
      <c r="AW28" s="176"/>
      <c r="AX28" s="179"/>
      <c r="AY28" s="197"/>
      <c r="AZ28" s="185"/>
      <c r="BA28" s="185"/>
      <c r="BB28" s="179"/>
      <c r="BC28" s="176"/>
      <c r="BD28" s="179"/>
      <c r="BE28" s="194"/>
      <c r="BF28" s="185"/>
      <c r="BG28" s="185"/>
      <c r="BH28" s="179"/>
      <c r="BI28" s="176"/>
      <c r="BJ28" s="179"/>
      <c r="BK28" s="191"/>
      <c r="BL28" s="133" t="s">
        <v>798</v>
      </c>
      <c r="BM28" s="148" t="s">
        <v>787</v>
      </c>
      <c r="BN28" s="147">
        <v>33602</v>
      </c>
      <c r="BO28" s="148" t="s">
        <v>76</v>
      </c>
      <c r="BP28" s="168">
        <v>37000</v>
      </c>
      <c r="BQ28" s="142"/>
      <c r="BR28" s="138">
        <v>33602</v>
      </c>
      <c r="BS28" s="139" t="s">
        <v>76</v>
      </c>
      <c r="BT28" s="171">
        <v>35300.699999999997</v>
      </c>
      <c r="BU28" s="171">
        <v>7300.7</v>
      </c>
      <c r="BV28" s="171">
        <v>0</v>
      </c>
      <c r="BW28" s="171">
        <v>0</v>
      </c>
      <c r="BX28" s="171">
        <v>27999.999999999996</v>
      </c>
      <c r="BY28" s="118"/>
      <c r="BZ28" s="18"/>
      <c r="CA28" s="26"/>
      <c r="CB28" s="26"/>
      <c r="CC28" s="26"/>
      <c r="CD28" s="26"/>
      <c r="CE28" s="26"/>
      <c r="CF28" s="25"/>
      <c r="CG28" s="18"/>
      <c r="CH28" s="26"/>
      <c r="CI28" s="26"/>
      <c r="CJ28" s="26"/>
      <c r="CK28" s="26"/>
      <c r="CL28" s="26"/>
      <c r="CM28" s="25"/>
      <c r="CN28" s="18"/>
      <c r="CO28" s="26"/>
      <c r="CP28" s="26"/>
      <c r="CQ28" s="26"/>
      <c r="CR28" s="26"/>
      <c r="CS28" s="26"/>
      <c r="CU28" s="140"/>
    </row>
    <row r="29" spans="1:99" s="39" customFormat="1" ht="35.5" customHeight="1" x14ac:dyDescent="0.15">
      <c r="A29" s="115" t="str">
        <f>+IF(MIR_2021!C29&lt;&gt;0,MIR_2021!C29,IF(MIR_2021!C29="",MIR_2021!A28,""))</f>
        <v>Actividad</v>
      </c>
      <c r="B29" s="203"/>
      <c r="C29" s="203"/>
      <c r="D29" s="188"/>
      <c r="E29" s="188"/>
      <c r="F29" s="188"/>
      <c r="G29" s="188"/>
      <c r="H29" s="188"/>
      <c r="I29" s="188"/>
      <c r="J29" s="188"/>
      <c r="K29" s="189"/>
      <c r="L29" s="189"/>
      <c r="M29" s="189"/>
      <c r="N29" s="189"/>
      <c r="O29" s="189"/>
      <c r="P29" s="189"/>
      <c r="Q29" s="189"/>
      <c r="R29" s="203"/>
      <c r="S29" s="203"/>
      <c r="T29" s="203"/>
      <c r="U29" s="203"/>
      <c r="V29" s="203"/>
      <c r="W29" s="203"/>
      <c r="X29" s="188"/>
      <c r="Y29" s="188"/>
      <c r="Z29" s="203"/>
      <c r="AA29" s="203"/>
      <c r="AB29" s="203"/>
      <c r="AC29" s="212"/>
      <c r="AD29" s="212"/>
      <c r="AE29" s="209"/>
      <c r="AF29" s="203"/>
      <c r="AG29" s="206"/>
      <c r="AH29" s="185"/>
      <c r="AI29" s="182"/>
      <c r="AJ29" s="179"/>
      <c r="AK29" s="176"/>
      <c r="AL29" s="179"/>
      <c r="AM29" s="188"/>
      <c r="AN29" s="185"/>
      <c r="AO29" s="182"/>
      <c r="AP29" s="179"/>
      <c r="AQ29" s="176"/>
      <c r="AR29" s="179"/>
      <c r="AS29" s="188"/>
      <c r="AT29" s="185"/>
      <c r="AU29" s="200"/>
      <c r="AV29" s="179"/>
      <c r="AW29" s="176"/>
      <c r="AX29" s="179"/>
      <c r="AY29" s="197"/>
      <c r="AZ29" s="185"/>
      <c r="BA29" s="185"/>
      <c r="BB29" s="179"/>
      <c r="BC29" s="176"/>
      <c r="BD29" s="179"/>
      <c r="BE29" s="194"/>
      <c r="BF29" s="185"/>
      <c r="BG29" s="185"/>
      <c r="BH29" s="179"/>
      <c r="BI29" s="176"/>
      <c r="BJ29" s="179"/>
      <c r="BK29" s="191"/>
      <c r="BL29" s="266" t="s">
        <v>799</v>
      </c>
      <c r="BM29" s="267" t="s">
        <v>788</v>
      </c>
      <c r="BN29" s="172">
        <v>21501</v>
      </c>
      <c r="BO29" s="148" t="s">
        <v>319</v>
      </c>
      <c r="BP29" s="168">
        <v>60000</v>
      </c>
      <c r="BQ29" s="142"/>
      <c r="BR29" s="138">
        <v>21501</v>
      </c>
      <c r="BS29" s="139" t="s">
        <v>319</v>
      </c>
      <c r="BT29" s="171">
        <v>61019.199999999997</v>
      </c>
      <c r="BU29" s="171">
        <v>0</v>
      </c>
      <c r="BV29" s="171">
        <v>52354</v>
      </c>
      <c r="BW29" s="171">
        <v>8665.2000000000007</v>
      </c>
      <c r="BX29" s="171">
        <v>0</v>
      </c>
      <c r="BY29" s="118"/>
      <c r="BZ29" s="18"/>
      <c r="CA29" s="26"/>
      <c r="CB29" s="26"/>
      <c r="CC29" s="26"/>
      <c r="CD29" s="26"/>
      <c r="CE29" s="26"/>
      <c r="CF29" s="25"/>
      <c r="CG29" s="18"/>
      <c r="CH29" s="26"/>
      <c r="CI29" s="26"/>
      <c r="CJ29" s="26"/>
      <c r="CK29" s="26"/>
      <c r="CL29" s="26"/>
      <c r="CM29" s="25"/>
      <c r="CN29" s="18"/>
      <c r="CO29" s="26"/>
      <c r="CP29" s="26"/>
      <c r="CQ29" s="26"/>
      <c r="CR29" s="26"/>
      <c r="CS29" s="26"/>
    </row>
    <row r="30" spans="1:99" s="39" customFormat="1" ht="35.5" customHeight="1" x14ac:dyDescent="0.15">
      <c r="A30" s="115"/>
      <c r="B30" s="203"/>
      <c r="C30" s="203"/>
      <c r="D30" s="188"/>
      <c r="E30" s="188"/>
      <c r="F30" s="188"/>
      <c r="G30" s="188"/>
      <c r="H30" s="188"/>
      <c r="I30" s="188"/>
      <c r="J30" s="188"/>
      <c r="K30" s="153"/>
      <c r="L30" s="153"/>
      <c r="M30" s="153"/>
      <c r="N30" s="153"/>
      <c r="O30" s="153"/>
      <c r="P30" s="153"/>
      <c r="Q30" s="153"/>
      <c r="R30" s="203"/>
      <c r="S30" s="203"/>
      <c r="T30" s="155"/>
      <c r="U30" s="203"/>
      <c r="V30" s="203"/>
      <c r="W30" s="203"/>
      <c r="X30" s="188"/>
      <c r="Y30" s="188"/>
      <c r="Z30" s="203"/>
      <c r="AA30" s="203"/>
      <c r="AB30" s="203"/>
      <c r="AC30" s="212"/>
      <c r="AD30" s="212"/>
      <c r="AE30" s="209"/>
      <c r="AF30" s="203"/>
      <c r="AG30" s="206"/>
      <c r="AH30" s="185"/>
      <c r="AI30" s="182"/>
      <c r="AJ30" s="179"/>
      <c r="AK30" s="176"/>
      <c r="AL30" s="179"/>
      <c r="AM30" s="188"/>
      <c r="AN30" s="185"/>
      <c r="AO30" s="182"/>
      <c r="AP30" s="179"/>
      <c r="AQ30" s="176"/>
      <c r="AR30" s="179"/>
      <c r="AS30" s="188"/>
      <c r="AT30" s="185"/>
      <c r="AU30" s="200"/>
      <c r="AV30" s="179"/>
      <c r="AW30" s="176"/>
      <c r="AX30" s="179"/>
      <c r="AY30" s="197"/>
      <c r="AZ30" s="185"/>
      <c r="BA30" s="185"/>
      <c r="BB30" s="179"/>
      <c r="BC30" s="176"/>
      <c r="BD30" s="179"/>
      <c r="BE30" s="194"/>
      <c r="BF30" s="185"/>
      <c r="BG30" s="185"/>
      <c r="BH30" s="179"/>
      <c r="BI30" s="176"/>
      <c r="BJ30" s="179"/>
      <c r="BK30" s="191"/>
      <c r="BL30" s="266"/>
      <c r="BM30" s="267"/>
      <c r="BN30" s="268"/>
      <c r="BO30" s="269"/>
      <c r="BP30" s="270"/>
      <c r="BQ30" s="142"/>
      <c r="BR30" s="138">
        <v>37504</v>
      </c>
      <c r="BS30" s="139" t="s">
        <v>73</v>
      </c>
      <c r="BT30" s="171">
        <v>0</v>
      </c>
      <c r="BU30" s="171">
        <v>0</v>
      </c>
      <c r="BV30" s="171">
        <v>0</v>
      </c>
      <c r="BW30" s="171">
        <v>0</v>
      </c>
      <c r="BX30" s="171">
        <v>0</v>
      </c>
      <c r="BY30" s="163"/>
      <c r="BZ30" s="164"/>
      <c r="CA30" s="165"/>
      <c r="CB30" s="165"/>
      <c r="CC30" s="165"/>
      <c r="CD30" s="165"/>
      <c r="CE30" s="166"/>
      <c r="CF30" s="167"/>
      <c r="CG30" s="164"/>
      <c r="CH30" s="165"/>
      <c r="CI30" s="165"/>
      <c r="CJ30" s="165"/>
      <c r="CK30" s="165"/>
      <c r="CL30" s="166"/>
      <c r="CM30" s="167"/>
      <c r="CN30" s="164"/>
      <c r="CO30" s="165"/>
      <c r="CP30" s="165"/>
      <c r="CQ30" s="165"/>
      <c r="CR30" s="165"/>
      <c r="CS30" s="166"/>
    </row>
    <row r="31" spans="1:99" s="39" customFormat="1" ht="35.5" customHeight="1" x14ac:dyDescent="0.15">
      <c r="A31" s="115"/>
      <c r="B31" s="203"/>
      <c r="C31" s="203"/>
      <c r="D31" s="188"/>
      <c r="E31" s="188"/>
      <c r="F31" s="188"/>
      <c r="G31" s="188"/>
      <c r="H31" s="188"/>
      <c r="I31" s="188"/>
      <c r="J31" s="188"/>
      <c r="K31" s="153"/>
      <c r="L31" s="153"/>
      <c r="M31" s="153"/>
      <c r="N31" s="153"/>
      <c r="O31" s="153"/>
      <c r="P31" s="153"/>
      <c r="Q31" s="153"/>
      <c r="R31" s="203"/>
      <c r="S31" s="203"/>
      <c r="T31" s="155"/>
      <c r="U31" s="203"/>
      <c r="V31" s="203"/>
      <c r="W31" s="203"/>
      <c r="X31" s="188"/>
      <c r="Y31" s="188"/>
      <c r="Z31" s="203"/>
      <c r="AA31" s="203"/>
      <c r="AB31" s="203"/>
      <c r="AC31" s="212"/>
      <c r="AD31" s="212"/>
      <c r="AE31" s="209"/>
      <c r="AF31" s="203"/>
      <c r="AG31" s="206"/>
      <c r="AH31" s="185"/>
      <c r="AI31" s="182"/>
      <c r="AJ31" s="179"/>
      <c r="AK31" s="176"/>
      <c r="AL31" s="179"/>
      <c r="AM31" s="188"/>
      <c r="AN31" s="185"/>
      <c r="AO31" s="182"/>
      <c r="AP31" s="179"/>
      <c r="AQ31" s="176"/>
      <c r="AR31" s="179"/>
      <c r="AS31" s="188"/>
      <c r="AT31" s="185"/>
      <c r="AU31" s="200"/>
      <c r="AV31" s="179"/>
      <c r="AW31" s="176"/>
      <c r="AX31" s="179"/>
      <c r="AY31" s="197"/>
      <c r="AZ31" s="185"/>
      <c r="BA31" s="185"/>
      <c r="BB31" s="179"/>
      <c r="BC31" s="176"/>
      <c r="BD31" s="179"/>
      <c r="BE31" s="194"/>
      <c r="BF31" s="185"/>
      <c r="BG31" s="185"/>
      <c r="BH31" s="179"/>
      <c r="BI31" s="176"/>
      <c r="BJ31" s="179"/>
      <c r="BK31" s="191"/>
      <c r="BL31" s="133" t="s">
        <v>881</v>
      </c>
      <c r="BM31" s="271"/>
      <c r="BN31" s="272"/>
      <c r="BO31" s="272"/>
      <c r="BP31" s="273"/>
      <c r="BQ31" s="142"/>
      <c r="BR31" s="138">
        <v>24601</v>
      </c>
      <c r="BS31" s="139" t="s">
        <v>345</v>
      </c>
      <c r="BT31" s="171">
        <v>18096</v>
      </c>
      <c r="BU31" s="171">
        <v>18096</v>
      </c>
      <c r="BV31" s="171">
        <v>0</v>
      </c>
      <c r="BW31" s="171">
        <v>0</v>
      </c>
      <c r="BX31" s="171">
        <v>0</v>
      </c>
      <c r="BY31" s="163"/>
      <c r="BZ31" s="164"/>
      <c r="CA31" s="165"/>
      <c r="CB31" s="165"/>
      <c r="CC31" s="165"/>
      <c r="CD31" s="165"/>
      <c r="CE31" s="166"/>
      <c r="CF31" s="167"/>
      <c r="CG31" s="164"/>
      <c r="CH31" s="165"/>
      <c r="CI31" s="165"/>
      <c r="CJ31" s="165"/>
      <c r="CK31" s="165"/>
      <c r="CL31" s="166"/>
      <c r="CM31" s="167"/>
      <c r="CN31" s="164"/>
      <c r="CO31" s="165"/>
      <c r="CP31" s="165"/>
      <c r="CQ31" s="165"/>
      <c r="CR31" s="165"/>
      <c r="CS31" s="166"/>
    </row>
    <row r="32" spans="1:99" s="39" customFormat="1" ht="35.5" customHeight="1" x14ac:dyDescent="0.15">
      <c r="A32" s="115"/>
      <c r="B32" s="203"/>
      <c r="C32" s="203"/>
      <c r="D32" s="188"/>
      <c r="E32" s="188"/>
      <c r="F32" s="188"/>
      <c r="G32" s="188"/>
      <c r="H32" s="188"/>
      <c r="I32" s="188"/>
      <c r="J32" s="188"/>
      <c r="K32" s="153"/>
      <c r="L32" s="153"/>
      <c r="M32" s="153"/>
      <c r="N32" s="153"/>
      <c r="O32" s="153"/>
      <c r="P32" s="153"/>
      <c r="Q32" s="153"/>
      <c r="R32" s="203"/>
      <c r="S32" s="203"/>
      <c r="T32" s="155"/>
      <c r="U32" s="203"/>
      <c r="V32" s="203"/>
      <c r="W32" s="203"/>
      <c r="X32" s="188"/>
      <c r="Y32" s="188"/>
      <c r="Z32" s="203"/>
      <c r="AA32" s="203"/>
      <c r="AB32" s="203"/>
      <c r="AC32" s="212"/>
      <c r="AD32" s="212"/>
      <c r="AE32" s="209"/>
      <c r="AF32" s="203"/>
      <c r="AG32" s="206"/>
      <c r="AH32" s="185"/>
      <c r="AI32" s="182"/>
      <c r="AJ32" s="179"/>
      <c r="AK32" s="176"/>
      <c r="AL32" s="179"/>
      <c r="AM32" s="188"/>
      <c r="AN32" s="185"/>
      <c r="AO32" s="182"/>
      <c r="AP32" s="179"/>
      <c r="AQ32" s="176"/>
      <c r="AR32" s="179"/>
      <c r="AS32" s="188"/>
      <c r="AT32" s="185"/>
      <c r="AU32" s="200"/>
      <c r="AV32" s="179"/>
      <c r="AW32" s="176"/>
      <c r="AX32" s="179"/>
      <c r="AY32" s="197"/>
      <c r="AZ32" s="185"/>
      <c r="BA32" s="185"/>
      <c r="BB32" s="179"/>
      <c r="BC32" s="176"/>
      <c r="BD32" s="179"/>
      <c r="BE32" s="194"/>
      <c r="BF32" s="185"/>
      <c r="BG32" s="185"/>
      <c r="BH32" s="179"/>
      <c r="BI32" s="176"/>
      <c r="BJ32" s="179"/>
      <c r="BK32" s="191"/>
      <c r="BL32" s="266" t="s">
        <v>882</v>
      </c>
      <c r="BM32" s="274"/>
      <c r="BN32" s="275"/>
      <c r="BO32" s="275"/>
      <c r="BP32" s="276"/>
      <c r="BQ32" s="142"/>
      <c r="BR32" s="138">
        <v>29401</v>
      </c>
      <c r="BS32" s="139" t="s">
        <v>374</v>
      </c>
      <c r="BT32" s="171">
        <v>5881.2</v>
      </c>
      <c r="BU32" s="171">
        <v>5881.2</v>
      </c>
      <c r="BV32" s="171">
        <v>0</v>
      </c>
      <c r="BW32" s="171">
        <v>0</v>
      </c>
      <c r="BX32" s="171">
        <v>0</v>
      </c>
      <c r="BY32" s="163"/>
      <c r="BZ32" s="164"/>
      <c r="CA32" s="165"/>
      <c r="CB32" s="165"/>
      <c r="CC32" s="165"/>
      <c r="CD32" s="165"/>
      <c r="CE32" s="166"/>
      <c r="CF32" s="167"/>
      <c r="CG32" s="164"/>
      <c r="CH32" s="165"/>
      <c r="CI32" s="165"/>
      <c r="CJ32" s="165"/>
      <c r="CK32" s="165"/>
      <c r="CL32" s="166"/>
      <c r="CM32" s="167"/>
      <c r="CN32" s="164"/>
      <c r="CO32" s="165"/>
      <c r="CP32" s="165"/>
      <c r="CQ32" s="165"/>
      <c r="CR32" s="165"/>
      <c r="CS32" s="166"/>
    </row>
    <row r="33" spans="1:97" s="39" customFormat="1" ht="35.5" customHeight="1" x14ac:dyDescent="0.15">
      <c r="A33" s="115"/>
      <c r="B33" s="203"/>
      <c r="C33" s="203"/>
      <c r="D33" s="188"/>
      <c r="E33" s="188"/>
      <c r="F33" s="188"/>
      <c r="G33" s="188"/>
      <c r="H33" s="188"/>
      <c r="I33" s="188"/>
      <c r="J33" s="188"/>
      <c r="K33" s="153"/>
      <c r="L33" s="153"/>
      <c r="M33" s="153"/>
      <c r="N33" s="153"/>
      <c r="O33" s="153"/>
      <c r="P33" s="153"/>
      <c r="Q33" s="153"/>
      <c r="R33" s="203"/>
      <c r="S33" s="203"/>
      <c r="T33" s="155"/>
      <c r="U33" s="203"/>
      <c r="V33" s="203"/>
      <c r="W33" s="203"/>
      <c r="X33" s="188"/>
      <c r="Y33" s="188"/>
      <c r="Z33" s="203"/>
      <c r="AA33" s="203"/>
      <c r="AB33" s="203"/>
      <c r="AC33" s="212"/>
      <c r="AD33" s="212"/>
      <c r="AE33" s="209"/>
      <c r="AF33" s="203"/>
      <c r="AG33" s="206"/>
      <c r="AH33" s="185"/>
      <c r="AI33" s="182"/>
      <c r="AJ33" s="179"/>
      <c r="AK33" s="176"/>
      <c r="AL33" s="179"/>
      <c r="AM33" s="188"/>
      <c r="AN33" s="185"/>
      <c r="AO33" s="182"/>
      <c r="AP33" s="179"/>
      <c r="AQ33" s="176"/>
      <c r="AR33" s="179"/>
      <c r="AS33" s="188"/>
      <c r="AT33" s="185"/>
      <c r="AU33" s="200"/>
      <c r="AV33" s="179"/>
      <c r="AW33" s="176"/>
      <c r="AX33" s="179"/>
      <c r="AY33" s="197"/>
      <c r="AZ33" s="185"/>
      <c r="BA33" s="185"/>
      <c r="BB33" s="179"/>
      <c r="BC33" s="176"/>
      <c r="BD33" s="179"/>
      <c r="BE33" s="194"/>
      <c r="BF33" s="185"/>
      <c r="BG33" s="185"/>
      <c r="BH33" s="179"/>
      <c r="BI33" s="176"/>
      <c r="BJ33" s="179"/>
      <c r="BK33" s="191"/>
      <c r="BL33" s="266"/>
      <c r="BM33" s="277"/>
      <c r="BN33" s="278"/>
      <c r="BO33" s="278"/>
      <c r="BP33" s="279"/>
      <c r="BQ33" s="142"/>
      <c r="BR33" s="138">
        <v>32301</v>
      </c>
      <c r="BS33" s="139" t="s">
        <v>398</v>
      </c>
      <c r="BT33" s="171">
        <v>2320</v>
      </c>
      <c r="BU33" s="171">
        <v>2320</v>
      </c>
      <c r="BV33" s="171">
        <v>0</v>
      </c>
      <c r="BW33" s="171">
        <v>0</v>
      </c>
      <c r="BX33" s="171">
        <v>0</v>
      </c>
      <c r="BY33" s="163"/>
      <c r="BZ33" s="164"/>
      <c r="CA33" s="165"/>
      <c r="CB33" s="165"/>
      <c r="CC33" s="165"/>
      <c r="CD33" s="165"/>
      <c r="CE33" s="166"/>
      <c r="CF33" s="167"/>
      <c r="CG33" s="164"/>
      <c r="CH33" s="165"/>
      <c r="CI33" s="165"/>
      <c r="CJ33" s="165"/>
      <c r="CK33" s="165"/>
      <c r="CL33" s="166"/>
      <c r="CM33" s="167"/>
      <c r="CN33" s="164"/>
      <c r="CO33" s="165"/>
      <c r="CP33" s="165"/>
      <c r="CQ33" s="165"/>
      <c r="CR33" s="165"/>
      <c r="CS33" s="166"/>
    </row>
    <row r="34" spans="1:97" s="39" customFormat="1" ht="35.5" customHeight="1" x14ac:dyDescent="0.15">
      <c r="A34" s="115"/>
      <c r="B34" s="204"/>
      <c r="C34" s="204"/>
      <c r="D34" s="189"/>
      <c r="E34" s="189"/>
      <c r="F34" s="189"/>
      <c r="G34" s="189"/>
      <c r="H34" s="189"/>
      <c r="I34" s="189"/>
      <c r="J34" s="189"/>
      <c r="K34" s="153"/>
      <c r="L34" s="153"/>
      <c r="M34" s="153"/>
      <c r="N34" s="153"/>
      <c r="O34" s="153"/>
      <c r="P34" s="153"/>
      <c r="Q34" s="153"/>
      <c r="R34" s="204"/>
      <c r="S34" s="204"/>
      <c r="T34" s="155"/>
      <c r="U34" s="204"/>
      <c r="V34" s="204"/>
      <c r="W34" s="204"/>
      <c r="X34" s="189"/>
      <c r="Y34" s="189"/>
      <c r="Z34" s="204"/>
      <c r="AA34" s="204"/>
      <c r="AB34" s="204"/>
      <c r="AC34" s="213"/>
      <c r="AD34" s="213"/>
      <c r="AE34" s="210"/>
      <c r="AF34" s="204"/>
      <c r="AG34" s="207"/>
      <c r="AH34" s="186"/>
      <c r="AI34" s="183"/>
      <c r="AJ34" s="180"/>
      <c r="AK34" s="177"/>
      <c r="AL34" s="180"/>
      <c r="AM34" s="189"/>
      <c r="AN34" s="186"/>
      <c r="AO34" s="183"/>
      <c r="AP34" s="180"/>
      <c r="AQ34" s="177"/>
      <c r="AR34" s="180"/>
      <c r="AS34" s="189"/>
      <c r="AT34" s="186"/>
      <c r="AU34" s="201"/>
      <c r="AV34" s="180"/>
      <c r="AW34" s="177"/>
      <c r="AX34" s="180"/>
      <c r="AY34" s="198"/>
      <c r="AZ34" s="186"/>
      <c r="BA34" s="186"/>
      <c r="BB34" s="180"/>
      <c r="BC34" s="177"/>
      <c r="BD34" s="180"/>
      <c r="BE34" s="195"/>
      <c r="BF34" s="186"/>
      <c r="BG34" s="186"/>
      <c r="BH34" s="180"/>
      <c r="BI34" s="177"/>
      <c r="BJ34" s="180"/>
      <c r="BK34" s="192"/>
      <c r="BL34" s="266"/>
      <c r="BM34" s="280"/>
      <c r="BN34" s="281"/>
      <c r="BO34" s="281"/>
      <c r="BP34" s="282"/>
      <c r="BQ34" s="142"/>
      <c r="BR34" s="138">
        <v>33601</v>
      </c>
      <c r="BS34" s="139" t="s">
        <v>420</v>
      </c>
      <c r="BT34" s="171">
        <v>4330.66</v>
      </c>
      <c r="BU34" s="171">
        <v>4330.66</v>
      </c>
      <c r="BV34" s="171">
        <v>0</v>
      </c>
      <c r="BW34" s="171">
        <v>0</v>
      </c>
      <c r="BX34" s="171">
        <v>0</v>
      </c>
      <c r="BY34" s="163"/>
      <c r="BZ34" s="164"/>
      <c r="CA34" s="165"/>
      <c r="CB34" s="165"/>
      <c r="CC34" s="165"/>
      <c r="CD34" s="165"/>
      <c r="CE34" s="166"/>
      <c r="CF34" s="167"/>
      <c r="CG34" s="164"/>
      <c r="CH34" s="165"/>
      <c r="CI34" s="165"/>
      <c r="CJ34" s="165"/>
      <c r="CK34" s="165"/>
      <c r="CL34" s="166"/>
      <c r="CM34" s="167"/>
      <c r="CN34" s="164"/>
      <c r="CO34" s="165"/>
      <c r="CP34" s="165"/>
      <c r="CQ34" s="165"/>
      <c r="CR34" s="165"/>
      <c r="CS34" s="166"/>
    </row>
    <row r="35" spans="1:97" s="39" customFormat="1" ht="56.25" customHeight="1" x14ac:dyDescent="0.15">
      <c r="A35" s="115" t="str">
        <f>+IF(MIR_2021!C35&lt;&gt;0,MIR_2021!C35,IF(MIR_2021!C35="",MIR_2021!A29,""))</f>
        <v>Actividad</v>
      </c>
      <c r="B35" s="35" t="s">
        <v>741</v>
      </c>
      <c r="C35" s="35" t="s">
        <v>71</v>
      </c>
      <c r="D35" s="131" t="s">
        <v>742</v>
      </c>
      <c r="E35" s="131" t="s">
        <v>743</v>
      </c>
      <c r="F35" s="131" t="s">
        <v>744</v>
      </c>
      <c r="G35" s="131" t="s">
        <v>745</v>
      </c>
      <c r="H35" s="131" t="s">
        <v>746</v>
      </c>
      <c r="I35" s="131"/>
      <c r="J35" s="131"/>
      <c r="K35" s="131"/>
      <c r="L35" s="131"/>
      <c r="M35" s="131"/>
      <c r="N35" s="131"/>
      <c r="O35" s="131"/>
      <c r="P35" s="131"/>
      <c r="Q35" s="131"/>
      <c r="R35" s="35" t="s">
        <v>52</v>
      </c>
      <c r="S35" s="158" t="s">
        <v>160</v>
      </c>
      <c r="T35" s="135" t="str">
        <f t="shared" si="7"/>
        <v>→</v>
      </c>
      <c r="U35" s="160" t="s">
        <v>771</v>
      </c>
      <c r="V35" s="35" t="s">
        <v>54</v>
      </c>
      <c r="W35" s="35" t="s">
        <v>67</v>
      </c>
      <c r="X35" s="131" t="s">
        <v>815</v>
      </c>
      <c r="Y35" s="131" t="s">
        <v>772</v>
      </c>
      <c r="Z35" s="35" t="s">
        <v>158</v>
      </c>
      <c r="AA35" s="35" t="s">
        <v>57</v>
      </c>
      <c r="AB35" s="35" t="s">
        <v>58</v>
      </c>
      <c r="AC35" s="36">
        <v>44197</v>
      </c>
      <c r="AD35" s="36">
        <v>44561</v>
      </c>
      <c r="AE35" s="37">
        <v>3</v>
      </c>
      <c r="AF35" s="35">
        <v>2018</v>
      </c>
      <c r="AG35" s="162" t="s">
        <v>803</v>
      </c>
      <c r="AH35" s="132">
        <v>3</v>
      </c>
      <c r="AI35" s="38"/>
      <c r="AJ35" s="116" t="str">
        <f t="shared" ca="1" si="8"/>
        <v/>
      </c>
      <c r="AK35" s="144" t="str">
        <f t="shared" ca="1" si="9"/>
        <v>Ingresar meta alcanzada</v>
      </c>
      <c r="AL35" s="116" t="str">
        <f t="shared" ca="1" si="10"/>
        <v/>
      </c>
      <c r="AM35" s="131"/>
      <c r="AN35" s="132"/>
      <c r="AO35" s="38"/>
      <c r="AP35" s="116" t="str">
        <f t="shared" ca="1" si="11"/>
        <v>No aplica</v>
      </c>
      <c r="AQ35" s="144" t="str">
        <f t="shared" ca="1" si="12"/>
        <v>No aplica</v>
      </c>
      <c r="AR35" s="116" t="str">
        <f t="shared" ca="1" si="13"/>
        <v>No aplica</v>
      </c>
      <c r="AS35" s="131"/>
      <c r="AT35" s="132"/>
      <c r="AU35" s="132"/>
      <c r="AV35" s="116" t="str">
        <f t="shared" ca="1" si="14"/>
        <v>No aplica</v>
      </c>
      <c r="AW35" s="144" t="str">
        <f t="shared" ca="1" si="15"/>
        <v>No aplica</v>
      </c>
      <c r="AX35" s="116" t="str">
        <f t="shared" ca="1" si="16"/>
        <v>No aplica</v>
      </c>
      <c r="AY35" s="148"/>
      <c r="AZ35" s="132"/>
      <c r="BA35" s="132"/>
      <c r="BB35" s="116" t="str">
        <f t="shared" ca="1" si="17"/>
        <v>No aplica</v>
      </c>
      <c r="BC35" s="144" t="str">
        <f t="shared" ca="1" si="18"/>
        <v>No aplica</v>
      </c>
      <c r="BD35" s="116" t="str">
        <f t="shared" ca="1" si="19"/>
        <v>No aplica</v>
      </c>
      <c r="BE35" s="148"/>
      <c r="BF35" s="132"/>
      <c r="BG35" s="132"/>
      <c r="BH35" s="116" t="str">
        <f t="shared" ca="1" si="20"/>
        <v>No aplica</v>
      </c>
      <c r="BI35" s="144" t="str">
        <f t="shared" ca="1" si="21"/>
        <v>No aplica</v>
      </c>
      <c r="BJ35" s="116" t="str">
        <f t="shared" ca="1" si="22"/>
        <v>No aplica</v>
      </c>
      <c r="BK35" s="134"/>
      <c r="BL35" s="244" t="s">
        <v>802</v>
      </c>
      <c r="BM35" s="245"/>
      <c r="BN35" s="245"/>
      <c r="BO35" s="245"/>
      <c r="BP35" s="246"/>
      <c r="BQ35" s="142"/>
      <c r="BR35" s="242" t="s">
        <v>802</v>
      </c>
      <c r="BS35" s="242"/>
      <c r="BT35" s="242"/>
      <c r="BU35" s="242"/>
      <c r="BV35" s="242"/>
      <c r="BW35" s="242"/>
      <c r="BX35" s="242"/>
      <c r="BY35" s="250" t="s">
        <v>789</v>
      </c>
      <c r="BZ35" s="250"/>
      <c r="CA35" s="250"/>
      <c r="CB35" s="250"/>
      <c r="CC35" s="250"/>
      <c r="CD35" s="250"/>
      <c r="CE35" s="251"/>
      <c r="CF35" s="249" t="s">
        <v>789</v>
      </c>
      <c r="CG35" s="250"/>
      <c r="CH35" s="250"/>
      <c r="CI35" s="250"/>
      <c r="CJ35" s="250"/>
      <c r="CK35" s="250"/>
      <c r="CL35" s="251"/>
      <c r="CM35" s="249" t="s">
        <v>789</v>
      </c>
      <c r="CN35" s="250"/>
      <c r="CO35" s="250"/>
      <c r="CP35" s="250"/>
      <c r="CQ35" s="250"/>
      <c r="CR35" s="250"/>
      <c r="CS35" s="251"/>
    </row>
    <row r="36" spans="1:97" s="39" customFormat="1" ht="90" customHeight="1" x14ac:dyDescent="0.15">
      <c r="A36" s="115" t="str">
        <f>+IF(MIR_2021!C36&lt;&gt;0,MIR_2021!C36,IF(MIR_2021!C36="",MIR_2021!A35,""))</f>
        <v>Actividad</v>
      </c>
      <c r="B36" s="35" t="s">
        <v>747</v>
      </c>
      <c r="C36" s="35" t="s">
        <v>71</v>
      </c>
      <c r="D36" s="152" t="s">
        <v>833</v>
      </c>
      <c r="E36" s="131" t="s">
        <v>816</v>
      </c>
      <c r="F36" s="131" t="s">
        <v>838</v>
      </c>
      <c r="G36" s="131" t="s">
        <v>817</v>
      </c>
      <c r="H36" s="131" t="s">
        <v>837</v>
      </c>
      <c r="I36" s="131" t="s">
        <v>835</v>
      </c>
      <c r="J36" s="131"/>
      <c r="K36" s="131"/>
      <c r="L36" s="131"/>
      <c r="M36" s="131"/>
      <c r="N36" s="131"/>
      <c r="O36" s="131"/>
      <c r="P36" s="131"/>
      <c r="Q36" s="131"/>
      <c r="R36" s="35" t="s">
        <v>65</v>
      </c>
      <c r="S36" s="158" t="s">
        <v>53</v>
      </c>
      <c r="T36" s="135"/>
      <c r="U36" s="160"/>
      <c r="V36" s="35" t="s">
        <v>54</v>
      </c>
      <c r="W36" s="35" t="s">
        <v>67</v>
      </c>
      <c r="X36" s="131" t="s">
        <v>819</v>
      </c>
      <c r="Y36" s="131" t="s">
        <v>836</v>
      </c>
      <c r="Z36" s="35" t="s">
        <v>56</v>
      </c>
      <c r="AA36" s="35" t="s">
        <v>57</v>
      </c>
      <c r="AB36" s="35" t="s">
        <v>58</v>
      </c>
      <c r="AC36" s="36">
        <v>44197</v>
      </c>
      <c r="AD36" s="36">
        <v>44561</v>
      </c>
      <c r="AE36" s="37">
        <v>100</v>
      </c>
      <c r="AF36" s="35">
        <v>2020</v>
      </c>
      <c r="AG36" s="162" t="s">
        <v>829</v>
      </c>
      <c r="AH36" s="132">
        <v>100</v>
      </c>
      <c r="AI36" s="38"/>
      <c r="AJ36" s="116" t="str">
        <f t="shared" ca="1" si="8"/>
        <v/>
      </c>
      <c r="AK36" s="144" t="str">
        <f t="shared" ca="1" si="9"/>
        <v>Ingresar meta alcanzada</v>
      </c>
      <c r="AL36" s="116" t="str">
        <f t="shared" ca="1" si="10"/>
        <v/>
      </c>
      <c r="AM36" s="131"/>
      <c r="AN36" s="132">
        <v>25</v>
      </c>
      <c r="AO36" s="38">
        <f>(1/4)*100</f>
        <v>25</v>
      </c>
      <c r="AP36" s="116">
        <f t="shared" ca="1" si="11"/>
        <v>0</v>
      </c>
      <c r="AQ36" s="144" t="str">
        <f t="shared" ca="1" si="12"/>
        <v>Aceptable</v>
      </c>
      <c r="AR36" s="116">
        <f t="shared" ca="1" si="13"/>
        <v>25</v>
      </c>
      <c r="AS36" s="131" t="s">
        <v>879</v>
      </c>
      <c r="AT36" s="132">
        <v>50</v>
      </c>
      <c r="AU36" s="173">
        <f>(2/4)*100</f>
        <v>50</v>
      </c>
      <c r="AV36" s="116">
        <f t="shared" ca="1" si="14"/>
        <v>0</v>
      </c>
      <c r="AW36" s="144" t="str">
        <f t="shared" ca="1" si="15"/>
        <v>Aceptable</v>
      </c>
      <c r="AX36" s="116">
        <f t="shared" ca="1" si="16"/>
        <v>50</v>
      </c>
      <c r="AY36" s="174" t="s">
        <v>886</v>
      </c>
      <c r="AZ36" s="132">
        <v>75</v>
      </c>
      <c r="BA36" s="132"/>
      <c r="BB36" s="116" t="str">
        <f t="shared" ca="1" si="17"/>
        <v/>
      </c>
      <c r="BC36" s="144" t="str">
        <f t="shared" ca="1" si="18"/>
        <v>Ingresar meta alcanzada</v>
      </c>
      <c r="BD36" s="116" t="str">
        <f t="shared" ca="1" si="19"/>
        <v/>
      </c>
      <c r="BE36" s="148"/>
      <c r="BF36" s="132">
        <v>100</v>
      </c>
      <c r="BG36" s="132"/>
      <c r="BH36" s="116" t="str">
        <f t="shared" ca="1" si="20"/>
        <v/>
      </c>
      <c r="BI36" s="144" t="str">
        <f t="shared" ca="1" si="21"/>
        <v>Ingresar meta alcanzada</v>
      </c>
      <c r="BJ36" s="116" t="str">
        <f t="shared" ca="1" si="22"/>
        <v/>
      </c>
      <c r="BK36" s="134"/>
      <c r="BL36" s="255" t="s">
        <v>802</v>
      </c>
      <c r="BM36" s="256"/>
      <c r="BN36" s="256"/>
      <c r="BO36" s="256"/>
      <c r="BP36" s="257"/>
      <c r="BQ36" s="142"/>
      <c r="BR36" s="242" t="s">
        <v>802</v>
      </c>
      <c r="BS36" s="242"/>
      <c r="BT36" s="242"/>
      <c r="BU36" s="242"/>
      <c r="BV36" s="242"/>
      <c r="BW36" s="242"/>
      <c r="BX36" s="242"/>
      <c r="BY36" s="159"/>
      <c r="BZ36" s="159"/>
      <c r="CA36" s="159"/>
      <c r="CB36" s="159"/>
      <c r="CC36" s="159"/>
      <c r="CD36" s="159"/>
      <c r="CE36" s="160"/>
      <c r="CF36" s="158"/>
      <c r="CG36" s="159"/>
      <c r="CH36" s="159"/>
      <c r="CI36" s="159"/>
      <c r="CJ36" s="159"/>
      <c r="CK36" s="159"/>
      <c r="CL36" s="160"/>
      <c r="CM36" s="158"/>
      <c r="CN36" s="159"/>
      <c r="CO36" s="159"/>
      <c r="CP36" s="159"/>
      <c r="CQ36" s="159"/>
      <c r="CR36" s="159"/>
      <c r="CS36" s="160"/>
    </row>
    <row r="37" spans="1:97" s="39" customFormat="1" ht="91.5" customHeight="1" x14ac:dyDescent="0.15">
      <c r="A37" s="115" t="str">
        <f>+IF(MIR_2021!C37&lt;&gt;0,MIR_2021!C37,IF(MIR_2021!C37="",MIR_2021!A36,""))</f>
        <v>Actividad</v>
      </c>
      <c r="B37" s="202" t="s">
        <v>754</v>
      </c>
      <c r="C37" s="202" t="s">
        <v>71</v>
      </c>
      <c r="D37" s="187" t="s">
        <v>748</v>
      </c>
      <c r="E37" s="131" t="s">
        <v>749</v>
      </c>
      <c r="F37" s="131" t="s">
        <v>750</v>
      </c>
      <c r="G37" s="131" t="s">
        <v>820</v>
      </c>
      <c r="H37" s="131" t="s">
        <v>822</v>
      </c>
      <c r="I37" s="131" t="s">
        <v>821</v>
      </c>
      <c r="J37" s="131"/>
      <c r="K37" s="131"/>
      <c r="L37" s="131"/>
      <c r="M37" s="131"/>
      <c r="N37" s="131"/>
      <c r="O37" s="131"/>
      <c r="P37" s="131"/>
      <c r="Q37" s="131"/>
      <c r="R37" s="35" t="s">
        <v>52</v>
      </c>
      <c r="S37" s="158" t="s">
        <v>53</v>
      </c>
      <c r="T37" s="117"/>
      <c r="U37" s="160"/>
      <c r="V37" s="35" t="s">
        <v>54</v>
      </c>
      <c r="W37" s="35" t="s">
        <v>67</v>
      </c>
      <c r="X37" s="131" t="s">
        <v>845</v>
      </c>
      <c r="Y37" s="131" t="s">
        <v>840</v>
      </c>
      <c r="Z37" s="35" t="s">
        <v>56</v>
      </c>
      <c r="AA37" s="35" t="s">
        <v>57</v>
      </c>
      <c r="AB37" s="35" t="s">
        <v>58</v>
      </c>
      <c r="AC37" s="36">
        <v>44197</v>
      </c>
      <c r="AD37" s="36">
        <v>44561</v>
      </c>
      <c r="AE37" s="37">
        <v>100</v>
      </c>
      <c r="AF37" s="35">
        <v>2016</v>
      </c>
      <c r="AG37" s="162" t="s">
        <v>759</v>
      </c>
      <c r="AH37" s="132">
        <v>100</v>
      </c>
      <c r="AI37" s="38"/>
      <c r="AJ37" s="116" t="str">
        <f t="shared" ca="1" si="8"/>
        <v/>
      </c>
      <c r="AK37" s="144" t="str">
        <f t="shared" ca="1" si="9"/>
        <v>Ingresar meta alcanzada</v>
      </c>
      <c r="AL37" s="116" t="str">
        <f t="shared" ca="1" si="10"/>
        <v/>
      </c>
      <c r="AM37" s="131"/>
      <c r="AN37" s="132"/>
      <c r="AO37" s="38"/>
      <c r="AP37" s="116" t="str">
        <f t="shared" ca="1" si="11"/>
        <v>No aplica</v>
      </c>
      <c r="AQ37" s="144" t="str">
        <f t="shared" ca="1" si="12"/>
        <v>No aplica</v>
      </c>
      <c r="AR37" s="116" t="str">
        <f t="shared" ca="1" si="13"/>
        <v>No aplica</v>
      </c>
      <c r="AS37" s="131"/>
      <c r="AT37" s="132"/>
      <c r="AU37" s="132"/>
      <c r="AV37" s="116" t="str">
        <f t="shared" ca="1" si="14"/>
        <v>No aplica</v>
      </c>
      <c r="AW37" s="144" t="str">
        <f t="shared" ca="1" si="15"/>
        <v>No aplica</v>
      </c>
      <c r="AX37" s="116" t="str">
        <f t="shared" ca="1" si="16"/>
        <v>No aplica</v>
      </c>
      <c r="AY37" s="148"/>
      <c r="AZ37" s="132"/>
      <c r="BA37" s="132"/>
      <c r="BB37" s="116" t="str">
        <f t="shared" ca="1" si="17"/>
        <v>No aplica</v>
      </c>
      <c r="BC37" s="144" t="str">
        <f t="shared" ca="1" si="18"/>
        <v>No aplica</v>
      </c>
      <c r="BD37" s="116" t="str">
        <f t="shared" ca="1" si="19"/>
        <v>No aplica</v>
      </c>
      <c r="BE37" s="148"/>
      <c r="BF37" s="132"/>
      <c r="BG37" s="132"/>
      <c r="BH37" s="116" t="str">
        <f t="shared" ca="1" si="20"/>
        <v>No aplica</v>
      </c>
      <c r="BI37" s="144" t="str">
        <f t="shared" ca="1" si="21"/>
        <v>No aplica</v>
      </c>
      <c r="BJ37" s="116" t="str">
        <f t="shared" ca="1" si="22"/>
        <v>No aplica</v>
      </c>
      <c r="BK37" s="134"/>
      <c r="BL37" s="258"/>
      <c r="BM37" s="259"/>
      <c r="BN37" s="259"/>
      <c r="BO37" s="259"/>
      <c r="BP37" s="260"/>
      <c r="BQ37" s="142"/>
      <c r="BR37" s="242"/>
      <c r="BS37" s="242"/>
      <c r="BT37" s="242"/>
      <c r="BU37" s="242"/>
      <c r="BV37" s="242"/>
      <c r="BW37" s="242"/>
      <c r="BX37" s="242"/>
      <c r="BY37" s="252"/>
      <c r="BZ37" s="254"/>
      <c r="CA37" s="253"/>
      <c r="CB37" s="253"/>
      <c r="CC37" s="253"/>
      <c r="CD37" s="253"/>
      <c r="CE37" s="253"/>
      <c r="CF37" s="252"/>
      <c r="CG37" s="254"/>
      <c r="CH37" s="253"/>
      <c r="CI37" s="253"/>
      <c r="CJ37" s="253"/>
      <c r="CK37" s="253"/>
      <c r="CL37" s="253"/>
      <c r="CM37" s="252"/>
      <c r="CN37" s="254"/>
      <c r="CO37" s="253"/>
      <c r="CP37" s="253"/>
      <c r="CQ37" s="253"/>
      <c r="CR37" s="253"/>
      <c r="CS37" s="253"/>
    </row>
    <row r="38" spans="1:97" s="39" customFormat="1" ht="107.25" customHeight="1" x14ac:dyDescent="0.15">
      <c r="A38" s="115" t="str">
        <f>+IF(MIR_2021!C38&lt;&gt;0,MIR_2021!C38,IF(MIR_2021!C38="",MIR_2021!A37,""))</f>
        <v>Actividad</v>
      </c>
      <c r="B38" s="204"/>
      <c r="C38" s="204"/>
      <c r="D38" s="189"/>
      <c r="E38" s="131" t="s">
        <v>751</v>
      </c>
      <c r="F38" s="131" t="s">
        <v>752</v>
      </c>
      <c r="G38" s="131" t="s">
        <v>753</v>
      </c>
      <c r="H38" s="131" t="s">
        <v>824</v>
      </c>
      <c r="I38" s="131" t="s">
        <v>823</v>
      </c>
      <c r="J38" s="131"/>
      <c r="K38" s="131"/>
      <c r="L38" s="131"/>
      <c r="M38" s="131"/>
      <c r="N38" s="131"/>
      <c r="O38" s="131"/>
      <c r="P38" s="131"/>
      <c r="Q38" s="131"/>
      <c r="R38" s="35" t="s">
        <v>65</v>
      </c>
      <c r="S38" s="158" t="s">
        <v>53</v>
      </c>
      <c r="T38" s="117"/>
      <c r="U38" s="160"/>
      <c r="V38" s="35" t="s">
        <v>54</v>
      </c>
      <c r="W38" s="35" t="s">
        <v>67</v>
      </c>
      <c r="X38" s="131" t="s">
        <v>875</v>
      </c>
      <c r="Y38" s="131" t="s">
        <v>841</v>
      </c>
      <c r="Z38" s="35" t="s">
        <v>56</v>
      </c>
      <c r="AA38" s="35" t="s">
        <v>62</v>
      </c>
      <c r="AB38" s="35" t="s">
        <v>58</v>
      </c>
      <c r="AC38" s="36">
        <v>44197</v>
      </c>
      <c r="AD38" s="36">
        <v>44561</v>
      </c>
      <c r="AE38" s="37">
        <v>100</v>
      </c>
      <c r="AF38" s="35">
        <v>2019</v>
      </c>
      <c r="AG38" s="162" t="s">
        <v>876</v>
      </c>
      <c r="AH38" s="132">
        <v>100</v>
      </c>
      <c r="AI38" s="38"/>
      <c r="AJ38" s="116" t="str">
        <f t="shared" ca="1" si="8"/>
        <v/>
      </c>
      <c r="AK38" s="144" t="str">
        <f t="shared" ca="1" si="9"/>
        <v>Ingresar meta alcanzada</v>
      </c>
      <c r="AL38" s="116" t="str">
        <f t="shared" ca="1" si="10"/>
        <v/>
      </c>
      <c r="AM38" s="131"/>
      <c r="AN38" s="132">
        <v>100</v>
      </c>
      <c r="AO38" s="38">
        <f>(32/32)*100</f>
        <v>100</v>
      </c>
      <c r="AP38" s="116">
        <f t="shared" ca="1" si="11"/>
        <v>0</v>
      </c>
      <c r="AQ38" s="144" t="str">
        <f t="shared" ca="1" si="12"/>
        <v>Aceptable</v>
      </c>
      <c r="AR38" s="116">
        <f t="shared" ca="1" si="13"/>
        <v>100</v>
      </c>
      <c r="AS38" s="131" t="s">
        <v>880</v>
      </c>
      <c r="AT38" s="132">
        <v>100</v>
      </c>
      <c r="AU38" s="173">
        <f>(11/11)*100</f>
        <v>100</v>
      </c>
      <c r="AV38" s="116">
        <f t="shared" ca="1" si="14"/>
        <v>0</v>
      </c>
      <c r="AW38" s="144" t="str">
        <f t="shared" ca="1" si="15"/>
        <v>Aceptable</v>
      </c>
      <c r="AX38" s="116">
        <f t="shared" ca="1" si="16"/>
        <v>100</v>
      </c>
      <c r="AY38" s="174" t="s">
        <v>887</v>
      </c>
      <c r="AZ38" s="132">
        <v>100</v>
      </c>
      <c r="BA38" s="132"/>
      <c r="BB38" s="116" t="str">
        <f t="shared" ca="1" si="17"/>
        <v/>
      </c>
      <c r="BC38" s="144" t="str">
        <f t="shared" ca="1" si="18"/>
        <v>Ingresar meta alcanzada</v>
      </c>
      <c r="BD38" s="116" t="str">
        <f t="shared" ca="1" si="19"/>
        <v/>
      </c>
      <c r="BE38" s="148"/>
      <c r="BF38" s="132">
        <v>100</v>
      </c>
      <c r="BG38" s="132"/>
      <c r="BH38" s="116" t="str">
        <f t="shared" ca="1" si="20"/>
        <v/>
      </c>
      <c r="BI38" s="144" t="str">
        <f t="shared" ca="1" si="21"/>
        <v>Ingresar meta alcanzada</v>
      </c>
      <c r="BJ38" s="116" t="str">
        <f t="shared" ca="1" si="22"/>
        <v/>
      </c>
      <c r="BK38" s="134"/>
      <c r="BL38" s="261"/>
      <c r="BM38" s="262"/>
      <c r="BN38" s="262"/>
      <c r="BO38" s="262"/>
      <c r="BP38" s="263"/>
      <c r="BQ38" s="142"/>
      <c r="BR38" s="242"/>
      <c r="BS38" s="242"/>
      <c r="BT38" s="242"/>
      <c r="BU38" s="242"/>
      <c r="BV38" s="242"/>
      <c r="BW38" s="242"/>
      <c r="BX38" s="242"/>
      <c r="BY38" s="252"/>
      <c r="BZ38" s="254"/>
      <c r="CA38" s="253"/>
      <c r="CB38" s="253"/>
      <c r="CC38" s="253"/>
      <c r="CD38" s="253"/>
      <c r="CE38" s="253"/>
      <c r="CF38" s="252"/>
      <c r="CG38" s="254"/>
      <c r="CH38" s="253"/>
      <c r="CI38" s="253"/>
      <c r="CJ38" s="253"/>
      <c r="CK38" s="253"/>
      <c r="CL38" s="253"/>
      <c r="CM38" s="252"/>
      <c r="CN38" s="254"/>
      <c r="CO38" s="253"/>
      <c r="CP38" s="253"/>
      <c r="CQ38" s="253"/>
      <c r="CR38" s="253"/>
      <c r="CS38" s="253"/>
    </row>
    <row r="39" spans="1:97" s="39" customFormat="1" ht="91" x14ac:dyDescent="0.15">
      <c r="A39" s="115" t="str">
        <f>+IF(MIR_2021!C39&lt;&gt;0,MIR_2021!C39,IF(MIR_2021!C39="",MIR_2021!A38,""))</f>
        <v>Actividad</v>
      </c>
      <c r="B39" s="35" t="s">
        <v>830</v>
      </c>
      <c r="C39" s="35" t="s">
        <v>71</v>
      </c>
      <c r="D39" s="131" t="s">
        <v>755</v>
      </c>
      <c r="E39" s="131" t="s">
        <v>825</v>
      </c>
      <c r="F39" s="131" t="s">
        <v>826</v>
      </c>
      <c r="G39" s="131" t="s">
        <v>756</v>
      </c>
      <c r="H39" s="131" t="s">
        <v>827</v>
      </c>
      <c r="I39" s="131" t="s">
        <v>828</v>
      </c>
      <c r="J39" s="131"/>
      <c r="K39" s="131"/>
      <c r="L39" s="131"/>
      <c r="M39" s="131"/>
      <c r="N39" s="131"/>
      <c r="O39" s="131"/>
      <c r="P39" s="131"/>
      <c r="Q39" s="131"/>
      <c r="R39" s="35" t="s">
        <v>52</v>
      </c>
      <c r="S39" s="158" t="s">
        <v>53</v>
      </c>
      <c r="T39" s="156" t="str">
        <f t="shared" si="7"/>
        <v/>
      </c>
      <c r="U39" s="160"/>
      <c r="V39" s="35" t="s">
        <v>54</v>
      </c>
      <c r="W39" s="35" t="s">
        <v>67</v>
      </c>
      <c r="X39" s="131" t="s">
        <v>773</v>
      </c>
      <c r="Y39" s="131" t="s">
        <v>774</v>
      </c>
      <c r="Z39" s="35" t="s">
        <v>56</v>
      </c>
      <c r="AA39" s="35" t="s">
        <v>57</v>
      </c>
      <c r="AB39" s="35" t="s">
        <v>58</v>
      </c>
      <c r="AC39" s="36">
        <v>44197</v>
      </c>
      <c r="AD39" s="36">
        <v>44561</v>
      </c>
      <c r="AE39" s="37">
        <v>100</v>
      </c>
      <c r="AF39" s="35">
        <v>2016</v>
      </c>
      <c r="AG39" s="162" t="s">
        <v>775</v>
      </c>
      <c r="AH39" s="132">
        <v>100</v>
      </c>
      <c r="AI39" s="38"/>
      <c r="AJ39" s="116" t="str">
        <f t="shared" ca="1" si="8"/>
        <v/>
      </c>
      <c r="AK39" s="144" t="str">
        <f t="shared" ca="1" si="9"/>
        <v>Ingresar meta alcanzada</v>
      </c>
      <c r="AL39" s="116" t="str">
        <f t="shared" ca="1" si="10"/>
        <v/>
      </c>
      <c r="AM39" s="131"/>
      <c r="AN39" s="38"/>
      <c r="AO39" s="38"/>
      <c r="AP39" s="116" t="str">
        <f t="shared" ca="1" si="11"/>
        <v>No aplica</v>
      </c>
      <c r="AQ39" s="144" t="str">
        <f t="shared" ca="1" si="12"/>
        <v>No aplica</v>
      </c>
      <c r="AR39" s="116" t="str">
        <f t="shared" ca="1" si="13"/>
        <v>No aplica</v>
      </c>
      <c r="AS39" s="131"/>
      <c r="AT39" s="38"/>
      <c r="AU39" s="38"/>
      <c r="AV39" s="116" t="str">
        <f t="shared" ca="1" si="14"/>
        <v>No aplica</v>
      </c>
      <c r="AW39" s="144" t="str">
        <f t="shared" ca="1" si="15"/>
        <v>No aplica</v>
      </c>
      <c r="AX39" s="116" t="str">
        <f t="shared" ca="1" si="16"/>
        <v>No aplica</v>
      </c>
      <c r="AY39" s="131"/>
      <c r="AZ39" s="38"/>
      <c r="BA39" s="38"/>
      <c r="BB39" s="116" t="str">
        <f t="shared" ca="1" si="17"/>
        <v>No aplica</v>
      </c>
      <c r="BC39" s="144" t="str">
        <f t="shared" ca="1" si="18"/>
        <v>No aplica</v>
      </c>
      <c r="BD39" s="116" t="str">
        <f t="shared" ca="1" si="19"/>
        <v>No aplica</v>
      </c>
      <c r="BE39" s="131"/>
      <c r="BF39" s="38"/>
      <c r="BG39" s="38"/>
      <c r="BH39" s="116" t="str">
        <f t="shared" ca="1" si="20"/>
        <v>No aplica</v>
      </c>
      <c r="BI39" s="144" t="str">
        <f t="shared" ca="1" si="21"/>
        <v>No aplica</v>
      </c>
      <c r="BJ39" s="116" t="str">
        <f t="shared" ca="1" si="22"/>
        <v>No aplica</v>
      </c>
      <c r="BK39" s="162"/>
      <c r="BL39" s="240" t="s">
        <v>802</v>
      </c>
      <c r="BM39" s="241"/>
      <c r="BN39" s="241"/>
      <c r="BO39" s="241"/>
      <c r="BP39" s="243"/>
      <c r="BQ39" s="143"/>
      <c r="BR39" s="242" t="s">
        <v>802</v>
      </c>
      <c r="BS39" s="242"/>
      <c r="BT39" s="242"/>
      <c r="BU39" s="242"/>
      <c r="BV39" s="242"/>
      <c r="BW39" s="242"/>
      <c r="BX39" s="242"/>
      <c r="BY39" s="250" t="s">
        <v>789</v>
      </c>
      <c r="BZ39" s="250"/>
      <c r="CA39" s="250"/>
      <c r="CB39" s="250"/>
      <c r="CC39" s="250"/>
      <c r="CD39" s="250"/>
      <c r="CE39" s="251"/>
      <c r="CF39" s="249" t="s">
        <v>789</v>
      </c>
      <c r="CG39" s="250"/>
      <c r="CH39" s="250"/>
      <c r="CI39" s="250"/>
      <c r="CJ39" s="250"/>
      <c r="CK39" s="250"/>
      <c r="CL39" s="251"/>
      <c r="CM39" s="249" t="s">
        <v>789</v>
      </c>
      <c r="CN39" s="250"/>
      <c r="CO39" s="250"/>
      <c r="CP39" s="250"/>
      <c r="CQ39" s="250"/>
      <c r="CR39" s="250"/>
      <c r="CS39" s="251"/>
    </row>
    <row r="40" spans="1:97" s="40" customFormat="1" x14ac:dyDescent="0.15">
      <c r="A40" s="1"/>
      <c r="T40" s="114"/>
      <c r="X40" s="41"/>
      <c r="Y40" s="41"/>
      <c r="AE40" s="42"/>
      <c r="AH40" s="43"/>
      <c r="AI40" s="43"/>
      <c r="AJ40" s="43"/>
      <c r="AL40" s="43"/>
      <c r="AM40" s="44"/>
      <c r="AN40" s="43"/>
      <c r="AO40" s="43"/>
      <c r="AP40" s="43"/>
      <c r="AR40" s="43"/>
      <c r="AS40" s="44"/>
      <c r="AT40" s="43"/>
      <c r="AU40" s="43"/>
      <c r="AV40" s="43"/>
      <c r="AX40" s="43"/>
      <c r="AY40" s="44"/>
      <c r="AZ40" s="43"/>
      <c r="BA40" s="43"/>
      <c r="BB40" s="43"/>
      <c r="BD40" s="43"/>
      <c r="BE40" s="44"/>
      <c r="BF40" s="43"/>
      <c r="BG40" s="43"/>
      <c r="BH40" s="43"/>
      <c r="BJ40" s="43"/>
      <c r="BK40" s="44"/>
      <c r="BN40" s="45"/>
      <c r="BP40" s="46"/>
      <c r="BQ40" s="46"/>
      <c r="BS40" s="123"/>
      <c r="BZ40" s="123"/>
      <c r="CG40" s="123"/>
      <c r="CN40" s="123"/>
    </row>
    <row r="41" spans="1:97" s="40" customFormat="1" ht="57.25" customHeight="1" x14ac:dyDescent="0.15">
      <c r="A41" s="1"/>
      <c r="X41" s="41"/>
      <c r="Y41" s="41"/>
      <c r="AE41" s="42"/>
      <c r="AH41" s="43"/>
      <c r="AI41" s="43"/>
      <c r="AJ41" s="43"/>
      <c r="AL41" s="43"/>
      <c r="AM41" s="44"/>
      <c r="AN41" s="43"/>
      <c r="AO41" s="43"/>
      <c r="AP41" s="43"/>
      <c r="AR41" s="43"/>
      <c r="AS41" s="44"/>
      <c r="AT41" s="43"/>
      <c r="AU41" s="43"/>
      <c r="AV41" s="43"/>
      <c r="AX41" s="43"/>
      <c r="AY41" s="44"/>
      <c r="AZ41" s="43"/>
      <c r="BA41" s="43"/>
      <c r="BB41" s="43"/>
      <c r="BD41" s="43"/>
      <c r="BE41" s="44"/>
      <c r="BF41" s="43"/>
      <c r="BG41" s="43"/>
      <c r="BH41" s="43"/>
      <c r="BJ41" s="43"/>
      <c r="BK41" s="44"/>
      <c r="BN41" s="45"/>
      <c r="BP41" s="46"/>
      <c r="BQ41" s="46"/>
      <c r="BS41" s="123"/>
      <c r="BZ41" s="123"/>
      <c r="CG41" s="123"/>
      <c r="CN41" s="123"/>
    </row>
    <row r="42" spans="1:97" s="40" customFormat="1" x14ac:dyDescent="0.15">
      <c r="A42" s="1"/>
      <c r="X42" s="41"/>
      <c r="Y42" s="41"/>
      <c r="AE42" s="42"/>
      <c r="AH42" s="43"/>
      <c r="AI42" s="43"/>
      <c r="AJ42" s="43"/>
      <c r="AL42" s="43"/>
      <c r="AM42" s="44"/>
      <c r="AN42" s="43"/>
      <c r="AO42" s="43"/>
      <c r="AP42" s="43"/>
      <c r="AR42" s="43"/>
      <c r="AS42" s="44"/>
      <c r="AT42" s="43"/>
      <c r="AU42" s="43"/>
      <c r="AV42" s="43"/>
      <c r="AX42" s="43"/>
      <c r="AY42" s="44"/>
      <c r="AZ42" s="43"/>
      <c r="BA42" s="43"/>
      <c r="BB42" s="43"/>
      <c r="BD42" s="43"/>
      <c r="BE42" s="44"/>
      <c r="BF42" s="43"/>
      <c r="BG42" s="43"/>
      <c r="BH42" s="43"/>
      <c r="BJ42" s="43"/>
      <c r="BK42" s="44"/>
      <c r="BN42" s="45"/>
      <c r="BP42" s="46"/>
      <c r="BQ42" s="46"/>
      <c r="BS42" s="123"/>
      <c r="BZ42" s="123"/>
      <c r="CG42" s="123"/>
      <c r="CN42" s="123"/>
    </row>
    <row r="43" spans="1:97" s="40" customFormat="1" x14ac:dyDescent="0.15">
      <c r="A43" s="1"/>
      <c r="X43" s="41"/>
      <c r="Y43" s="41"/>
      <c r="AE43" s="42"/>
      <c r="AH43" s="43"/>
      <c r="AI43" s="43"/>
      <c r="AJ43" s="43"/>
      <c r="AL43" s="43"/>
      <c r="AM43" s="44"/>
      <c r="AN43" s="43"/>
      <c r="AO43" s="43"/>
      <c r="AP43" s="43"/>
      <c r="AR43" s="43"/>
      <c r="AS43" s="44"/>
      <c r="AT43" s="43"/>
      <c r="AU43" s="43"/>
      <c r="AV43" s="43"/>
      <c r="AX43" s="43"/>
      <c r="AY43" s="44"/>
      <c r="AZ43" s="43"/>
      <c r="BA43" s="43"/>
      <c r="BB43" s="43"/>
      <c r="BD43" s="43"/>
      <c r="BE43" s="44"/>
      <c r="BF43" s="43"/>
      <c r="BG43" s="43"/>
      <c r="BH43" s="43"/>
      <c r="BJ43" s="43"/>
      <c r="BK43" s="44"/>
      <c r="BN43" s="45"/>
      <c r="BP43" s="46"/>
      <c r="BQ43" s="46"/>
      <c r="BS43" s="123"/>
      <c r="BZ43" s="123"/>
      <c r="CG43" s="123"/>
      <c r="CN43" s="123"/>
    </row>
    <row r="44" spans="1:97" s="40" customFormat="1" x14ac:dyDescent="0.15">
      <c r="A44" s="1"/>
      <c r="X44" s="41"/>
      <c r="Y44" s="41"/>
      <c r="AE44" s="42"/>
      <c r="AH44" s="43"/>
      <c r="AI44" s="43"/>
      <c r="AJ44" s="43"/>
      <c r="AL44" s="43"/>
      <c r="AM44" s="44"/>
      <c r="AN44" s="43"/>
      <c r="AO44" s="43"/>
      <c r="AP44" s="43"/>
      <c r="AR44" s="43"/>
      <c r="AS44" s="44"/>
      <c r="AT44" s="43"/>
      <c r="AU44" s="43"/>
      <c r="AV44" s="43"/>
      <c r="AX44" s="43"/>
      <c r="AY44" s="44"/>
      <c r="AZ44" s="43"/>
      <c r="BA44" s="43"/>
      <c r="BB44" s="43"/>
      <c r="BD44" s="43"/>
      <c r="BE44" s="44"/>
      <c r="BF44" s="43"/>
      <c r="BG44" s="43"/>
      <c r="BH44" s="43"/>
      <c r="BJ44" s="43"/>
      <c r="BK44" s="44"/>
      <c r="BN44" s="45"/>
      <c r="BP44" s="46"/>
      <c r="BQ44" s="46"/>
      <c r="BS44" s="123"/>
      <c r="BZ44" s="123"/>
      <c r="CG44" s="123"/>
      <c r="CN44" s="123"/>
    </row>
    <row r="45" spans="1:97" s="40" customFormat="1" x14ac:dyDescent="0.15">
      <c r="A45" s="1"/>
      <c r="X45" s="41"/>
      <c r="Y45" s="41"/>
      <c r="AE45" s="42"/>
      <c r="AH45" s="43"/>
      <c r="AI45" s="43"/>
      <c r="AJ45" s="43"/>
      <c r="AL45" s="43"/>
      <c r="AM45" s="44"/>
      <c r="AN45" s="43"/>
      <c r="AO45" s="43"/>
      <c r="AP45" s="43"/>
      <c r="AR45" s="43"/>
      <c r="AS45" s="44"/>
      <c r="AT45" s="43"/>
      <c r="AU45" s="43"/>
      <c r="AV45" s="43"/>
      <c r="AX45" s="43"/>
      <c r="AY45" s="44"/>
      <c r="AZ45" s="43"/>
      <c r="BA45" s="43"/>
      <c r="BB45" s="43"/>
      <c r="BD45" s="43"/>
      <c r="BE45" s="44"/>
      <c r="BF45" s="43"/>
      <c r="BG45" s="43"/>
      <c r="BH45" s="43"/>
      <c r="BJ45" s="43"/>
      <c r="BK45" s="44"/>
      <c r="BN45" s="45"/>
      <c r="BP45" s="46"/>
      <c r="BQ45" s="46"/>
      <c r="BS45" s="123"/>
      <c r="BZ45" s="123"/>
      <c r="CG45" s="123"/>
      <c r="CN45" s="123"/>
    </row>
    <row r="46" spans="1:97" s="40" customFormat="1" x14ac:dyDescent="0.15">
      <c r="A46" s="1"/>
      <c r="X46" s="41"/>
      <c r="Y46" s="41"/>
      <c r="AE46" s="42"/>
      <c r="AH46" s="43"/>
      <c r="AI46" s="43"/>
      <c r="AJ46" s="43"/>
      <c r="AL46" s="43"/>
      <c r="AM46" s="44"/>
      <c r="AN46" s="43"/>
      <c r="AO46" s="43"/>
      <c r="AP46" s="43"/>
      <c r="AR46" s="43"/>
      <c r="AS46" s="44"/>
      <c r="AT46" s="43"/>
      <c r="AU46" s="43"/>
      <c r="AV46" s="43"/>
      <c r="AX46" s="43"/>
      <c r="AY46" s="44"/>
      <c r="AZ46" s="43"/>
      <c r="BA46" s="43"/>
      <c r="BB46" s="43"/>
      <c r="BD46" s="43"/>
      <c r="BE46" s="44"/>
      <c r="BF46" s="43"/>
      <c r="BG46" s="43"/>
      <c r="BH46" s="43"/>
      <c r="BJ46" s="43"/>
      <c r="BK46" s="44"/>
      <c r="BN46" s="45"/>
      <c r="BP46" s="46"/>
      <c r="BQ46" s="46"/>
      <c r="BR46" s="29"/>
      <c r="BS46" s="30"/>
      <c r="BT46" s="31"/>
      <c r="BU46" s="31"/>
      <c r="BV46" s="31"/>
      <c r="BW46" s="31"/>
      <c r="BX46" s="31"/>
      <c r="BY46" s="29"/>
      <c r="BZ46" s="30"/>
      <c r="CA46" s="31"/>
      <c r="CB46" s="31"/>
      <c r="CC46" s="31"/>
      <c r="CD46" s="31"/>
      <c r="CE46" s="31"/>
      <c r="CF46" s="29"/>
      <c r="CG46" s="30"/>
      <c r="CH46" s="31"/>
      <c r="CI46" s="31"/>
      <c r="CJ46" s="31"/>
      <c r="CK46" s="31"/>
      <c r="CL46" s="31"/>
      <c r="CM46" s="29"/>
      <c r="CN46" s="30"/>
      <c r="CO46" s="31"/>
      <c r="CP46" s="31"/>
      <c r="CQ46" s="31"/>
      <c r="CR46" s="31"/>
      <c r="CS46" s="31"/>
    </row>
    <row r="47" spans="1:97" s="40" customFormat="1" x14ac:dyDescent="0.15">
      <c r="A47" s="1"/>
      <c r="X47" s="41"/>
      <c r="Y47" s="41"/>
      <c r="AE47" s="42"/>
      <c r="AH47" s="43"/>
      <c r="AI47" s="43"/>
      <c r="AJ47" s="43"/>
      <c r="AL47" s="43"/>
      <c r="AM47" s="44"/>
      <c r="AN47" s="43"/>
      <c r="AO47" s="43"/>
      <c r="AP47" s="43"/>
      <c r="AR47" s="43"/>
      <c r="AS47" s="44"/>
      <c r="AT47" s="43"/>
      <c r="AU47" s="43"/>
      <c r="AV47" s="43"/>
      <c r="AX47" s="43"/>
      <c r="AY47" s="44"/>
      <c r="AZ47" s="43"/>
      <c r="BA47" s="43"/>
      <c r="BB47" s="43"/>
      <c r="BD47" s="43"/>
      <c r="BE47" s="44"/>
      <c r="BF47" s="43"/>
      <c r="BG47" s="43"/>
      <c r="BH47" s="43"/>
      <c r="BJ47" s="43"/>
      <c r="BK47" s="44"/>
      <c r="BN47" s="45"/>
      <c r="BP47" s="46"/>
      <c r="BQ47" s="46"/>
      <c r="BR47" s="29"/>
      <c r="BS47" s="30"/>
      <c r="BT47" s="31"/>
      <c r="BU47" s="31"/>
      <c r="BV47" s="31"/>
      <c r="BW47" s="31"/>
      <c r="BX47" s="31"/>
      <c r="BY47" s="29"/>
      <c r="BZ47" s="30"/>
      <c r="CA47" s="31"/>
      <c r="CB47" s="31"/>
      <c r="CC47" s="31"/>
      <c r="CD47" s="31"/>
      <c r="CE47" s="31"/>
      <c r="CF47" s="29"/>
      <c r="CG47" s="30"/>
      <c r="CH47" s="31"/>
      <c r="CI47" s="31"/>
      <c r="CJ47" s="31"/>
      <c r="CK47" s="31"/>
      <c r="CL47" s="31"/>
      <c r="CM47" s="29"/>
      <c r="CN47" s="30"/>
      <c r="CO47" s="31"/>
      <c r="CP47" s="31"/>
      <c r="CQ47" s="31"/>
      <c r="CR47" s="31"/>
      <c r="CS47" s="31"/>
    </row>
    <row r="48" spans="1:97" s="40" customFormat="1" x14ac:dyDescent="0.15">
      <c r="A48" s="1"/>
      <c r="X48" s="41"/>
      <c r="Y48" s="41"/>
      <c r="AE48" s="42"/>
      <c r="AH48" s="43"/>
      <c r="AI48" s="43"/>
      <c r="AJ48" s="43"/>
      <c r="AL48" s="43"/>
      <c r="AM48" s="44"/>
      <c r="AN48" s="43"/>
      <c r="AO48" s="43"/>
      <c r="AP48" s="43"/>
      <c r="AR48" s="43"/>
      <c r="AS48" s="44"/>
      <c r="AT48" s="43"/>
      <c r="AU48" s="43"/>
      <c r="AV48" s="43"/>
      <c r="AX48" s="43"/>
      <c r="AY48" s="44"/>
      <c r="AZ48" s="43"/>
      <c r="BA48" s="43"/>
      <c r="BB48" s="43"/>
      <c r="BD48" s="43"/>
      <c r="BE48" s="44"/>
      <c r="BF48" s="43"/>
      <c r="BG48" s="43"/>
      <c r="BH48" s="43"/>
      <c r="BJ48" s="43"/>
      <c r="BK48" s="44"/>
      <c r="BN48" s="45"/>
      <c r="BP48" s="46"/>
      <c r="BQ48" s="46"/>
      <c r="BR48" s="29"/>
      <c r="BS48" s="30"/>
      <c r="BT48" s="31"/>
      <c r="BU48" s="31"/>
      <c r="BV48" s="31"/>
      <c r="BW48" s="31"/>
      <c r="BX48" s="31"/>
      <c r="BY48" s="29"/>
      <c r="BZ48" s="30"/>
      <c r="CA48" s="31"/>
      <c r="CB48" s="31"/>
      <c r="CC48" s="31"/>
      <c r="CD48" s="31"/>
      <c r="CE48" s="31"/>
      <c r="CF48" s="29"/>
      <c r="CG48" s="30"/>
      <c r="CH48" s="31"/>
      <c r="CI48" s="31"/>
      <c r="CJ48" s="31"/>
      <c r="CK48" s="31"/>
      <c r="CL48" s="31"/>
      <c r="CM48" s="29"/>
      <c r="CN48" s="30"/>
      <c r="CO48" s="31"/>
      <c r="CP48" s="31"/>
      <c r="CQ48" s="31"/>
      <c r="CR48" s="31"/>
      <c r="CS48" s="31"/>
    </row>
    <row r="49" spans="1:97" s="40" customFormat="1" x14ac:dyDescent="0.15">
      <c r="A49" s="1"/>
      <c r="X49" s="41"/>
      <c r="Y49" s="41"/>
      <c r="AE49" s="42"/>
      <c r="AH49" s="43"/>
      <c r="AI49" s="43"/>
      <c r="AJ49" s="43"/>
      <c r="AL49" s="43"/>
      <c r="AM49" s="44"/>
      <c r="AN49" s="43"/>
      <c r="AO49" s="43"/>
      <c r="AP49" s="43"/>
      <c r="AR49" s="43"/>
      <c r="AS49" s="44"/>
      <c r="AT49" s="43"/>
      <c r="AU49" s="43"/>
      <c r="AV49" s="43"/>
      <c r="AX49" s="43"/>
      <c r="AY49" s="44"/>
      <c r="AZ49" s="43"/>
      <c r="BA49" s="43"/>
      <c r="BB49" s="43"/>
      <c r="BD49" s="43"/>
      <c r="BE49" s="44"/>
      <c r="BF49" s="43"/>
      <c r="BG49" s="43"/>
      <c r="BH49" s="43"/>
      <c r="BJ49" s="43"/>
      <c r="BK49" s="44"/>
      <c r="BN49" s="45"/>
      <c r="BP49" s="46"/>
      <c r="BQ49" s="46"/>
      <c r="BR49" s="29"/>
      <c r="BS49" s="30"/>
      <c r="BT49" s="31"/>
      <c r="BU49" s="31"/>
      <c r="BV49" s="31"/>
      <c r="BW49" s="31"/>
      <c r="BX49" s="31"/>
      <c r="BY49" s="29"/>
      <c r="BZ49" s="30"/>
      <c r="CA49" s="31"/>
      <c r="CB49" s="31"/>
      <c r="CC49" s="31"/>
      <c r="CD49" s="31"/>
      <c r="CE49" s="31"/>
      <c r="CF49" s="29"/>
      <c r="CG49" s="30"/>
      <c r="CH49" s="31"/>
      <c r="CI49" s="31"/>
      <c r="CJ49" s="31"/>
      <c r="CK49" s="31"/>
      <c r="CL49" s="31"/>
      <c r="CM49" s="29"/>
      <c r="CN49" s="30"/>
      <c r="CO49" s="31"/>
      <c r="CP49" s="31"/>
      <c r="CQ49" s="31"/>
      <c r="CR49" s="31"/>
      <c r="CS49" s="31"/>
    </row>
    <row r="50" spans="1:97" s="40" customFormat="1" x14ac:dyDescent="0.15">
      <c r="A50" s="1"/>
      <c r="X50" s="41"/>
      <c r="Y50" s="41"/>
      <c r="AE50" s="42"/>
      <c r="AH50" s="43"/>
      <c r="AI50" s="43"/>
      <c r="AJ50" s="43"/>
      <c r="AL50" s="43"/>
      <c r="AM50" s="44"/>
      <c r="AN50" s="43"/>
      <c r="AO50" s="43"/>
      <c r="AP50" s="43"/>
      <c r="AR50" s="43"/>
      <c r="AS50" s="44"/>
      <c r="AT50" s="43"/>
      <c r="AU50" s="43"/>
      <c r="AV50" s="43"/>
      <c r="AX50" s="43"/>
      <c r="AY50" s="44"/>
      <c r="AZ50" s="43"/>
      <c r="BA50" s="43"/>
      <c r="BB50" s="43"/>
      <c r="BD50" s="43"/>
      <c r="BE50" s="44"/>
      <c r="BF50" s="43"/>
      <c r="BG50" s="43"/>
      <c r="BH50" s="43"/>
      <c r="BJ50" s="43"/>
      <c r="BK50" s="44"/>
      <c r="BN50" s="45"/>
      <c r="BP50" s="46"/>
      <c r="BQ50" s="46"/>
      <c r="BR50" s="29"/>
      <c r="BS50" s="30"/>
      <c r="BT50" s="31"/>
      <c r="BU50" s="31"/>
      <c r="BV50" s="31"/>
      <c r="BW50" s="31"/>
      <c r="BX50" s="31"/>
      <c r="BY50" s="29"/>
      <c r="BZ50" s="30"/>
      <c r="CA50" s="31"/>
      <c r="CB50" s="31"/>
      <c r="CC50" s="31"/>
      <c r="CD50" s="31"/>
      <c r="CE50" s="31"/>
      <c r="CF50" s="29"/>
      <c r="CG50" s="30"/>
      <c r="CH50" s="31"/>
      <c r="CI50" s="31"/>
      <c r="CJ50" s="31"/>
      <c r="CK50" s="31"/>
      <c r="CL50" s="31"/>
      <c r="CM50" s="29"/>
      <c r="CN50" s="30"/>
      <c r="CO50" s="31"/>
      <c r="CP50" s="31"/>
      <c r="CQ50" s="31"/>
      <c r="CR50" s="31"/>
      <c r="CS50" s="31"/>
    </row>
    <row r="51" spans="1:97" s="22" customFormat="1" x14ac:dyDescent="0.15">
      <c r="A51" s="1"/>
      <c r="X51" s="47"/>
      <c r="Y51" s="47"/>
      <c r="AE51" s="48"/>
      <c r="AH51" s="49"/>
      <c r="AI51" s="49"/>
      <c r="AJ51" s="49"/>
      <c r="AL51" s="49"/>
      <c r="AN51" s="49"/>
      <c r="AO51" s="49"/>
      <c r="AP51" s="49"/>
      <c r="AR51" s="49"/>
      <c r="AS51" s="50"/>
      <c r="AT51" s="49"/>
      <c r="AU51" s="49"/>
      <c r="AV51" s="49"/>
      <c r="AX51" s="49"/>
      <c r="AZ51" s="49"/>
      <c r="BA51" s="49"/>
      <c r="BB51" s="49"/>
      <c r="BD51" s="49"/>
      <c r="BF51" s="49"/>
      <c r="BG51" s="49"/>
      <c r="BH51" s="49"/>
      <c r="BJ51" s="49"/>
      <c r="BN51" s="21"/>
      <c r="BP51" s="23"/>
      <c r="BQ51" s="23"/>
      <c r="BR51" s="32"/>
      <c r="BS51" s="126"/>
      <c r="BT51" s="32"/>
      <c r="BU51" s="32"/>
      <c r="BV51" s="32"/>
      <c r="BW51" s="32"/>
      <c r="BX51" s="32"/>
      <c r="BY51" s="32"/>
      <c r="BZ51" s="126"/>
      <c r="CA51" s="32"/>
      <c r="CB51" s="32"/>
      <c r="CC51" s="32"/>
      <c r="CD51" s="32"/>
      <c r="CE51" s="32"/>
      <c r="CF51" s="32"/>
      <c r="CG51" s="126"/>
      <c r="CH51" s="32"/>
      <c r="CI51" s="32"/>
      <c r="CJ51" s="32"/>
      <c r="CK51" s="32"/>
      <c r="CL51" s="32"/>
      <c r="CM51" s="29"/>
      <c r="CN51" s="30"/>
      <c r="CO51" s="31"/>
      <c r="CP51" s="31"/>
      <c r="CQ51" s="31"/>
      <c r="CR51" s="31"/>
      <c r="CS51" s="31"/>
    </row>
    <row r="52" spans="1:97" s="22" customFormat="1" x14ac:dyDescent="0.15">
      <c r="A52" s="1"/>
      <c r="X52" s="47"/>
      <c r="Y52" s="47"/>
      <c r="AE52" s="48"/>
      <c r="AH52" s="49"/>
      <c r="AI52" s="49"/>
      <c r="AJ52" s="49"/>
      <c r="AL52" s="49"/>
      <c r="AN52" s="49"/>
      <c r="AO52" s="49"/>
      <c r="AP52" s="49"/>
      <c r="AR52" s="49"/>
      <c r="AS52" s="50"/>
      <c r="AT52" s="49"/>
      <c r="AU52" s="49"/>
      <c r="AV52" s="49"/>
      <c r="AX52" s="49"/>
      <c r="AZ52" s="49"/>
      <c r="BA52" s="49"/>
      <c r="BB52" s="49"/>
      <c r="BD52" s="49"/>
      <c r="BF52" s="49"/>
      <c r="BG52" s="49"/>
      <c r="BH52" s="49"/>
      <c r="BJ52" s="49"/>
      <c r="BN52" s="21"/>
      <c r="BP52" s="23"/>
      <c r="BQ52" s="23"/>
      <c r="BR52" s="33"/>
      <c r="BS52" s="124"/>
      <c r="BT52" s="34"/>
      <c r="BU52" s="34"/>
      <c r="BV52" s="34"/>
      <c r="BW52" s="34"/>
      <c r="BX52" s="34"/>
      <c r="BY52" s="33"/>
      <c r="BZ52" s="124"/>
      <c r="CA52" s="34"/>
      <c r="CB52" s="34"/>
      <c r="CC52" s="34"/>
      <c r="CD52" s="34"/>
      <c r="CE52" s="34"/>
      <c r="CF52" s="33"/>
      <c r="CG52" s="124"/>
      <c r="CH52" s="34"/>
      <c r="CI52" s="34"/>
      <c r="CJ52" s="34"/>
      <c r="CK52" s="34"/>
      <c r="CL52" s="34"/>
      <c r="CM52" s="33"/>
      <c r="CN52" s="124"/>
      <c r="CO52" s="34"/>
      <c r="CP52" s="34"/>
      <c r="CQ52" s="34"/>
      <c r="CR52" s="34"/>
      <c r="CS52" s="34"/>
    </row>
    <row r="53" spans="1:97" s="22" customFormat="1" x14ac:dyDescent="0.15">
      <c r="A53" s="1"/>
      <c r="X53" s="47"/>
      <c r="Y53" s="47"/>
      <c r="AE53" s="48"/>
      <c r="AH53" s="49"/>
      <c r="AI53" s="49"/>
      <c r="AJ53" s="49"/>
      <c r="AL53" s="49"/>
      <c r="AN53" s="49"/>
      <c r="AO53" s="49"/>
      <c r="AP53" s="49"/>
      <c r="AR53" s="49"/>
      <c r="AS53" s="50"/>
      <c r="AT53" s="49"/>
      <c r="AU53" s="49"/>
      <c r="AV53" s="49"/>
      <c r="AX53" s="49"/>
      <c r="AZ53" s="49"/>
      <c r="BA53" s="49"/>
      <c r="BB53" s="49"/>
      <c r="BD53" s="49"/>
      <c r="BF53" s="49"/>
      <c r="BG53" s="49"/>
      <c r="BH53" s="49"/>
      <c r="BJ53" s="49"/>
      <c r="BN53" s="21"/>
      <c r="BP53" s="23"/>
      <c r="BQ53" s="23"/>
      <c r="BR53" s="33"/>
      <c r="BS53" s="124"/>
      <c r="BT53" s="34"/>
      <c r="BU53" s="34"/>
      <c r="BV53" s="34"/>
      <c r="BW53" s="34"/>
      <c r="BX53" s="34"/>
      <c r="BY53" s="33"/>
      <c r="BZ53" s="124"/>
      <c r="CA53" s="34"/>
      <c r="CB53" s="34"/>
      <c r="CC53" s="34"/>
      <c r="CD53" s="34"/>
      <c r="CE53" s="34"/>
      <c r="CF53" s="33"/>
      <c r="CG53" s="124"/>
      <c r="CH53" s="34"/>
      <c r="CI53" s="34"/>
      <c r="CJ53" s="34"/>
      <c r="CK53" s="34"/>
      <c r="CL53" s="34"/>
      <c r="CM53" s="33"/>
      <c r="CN53" s="124"/>
      <c r="CO53" s="34"/>
      <c r="CP53" s="34"/>
      <c r="CQ53" s="34"/>
      <c r="CR53" s="34"/>
      <c r="CS53" s="34"/>
    </row>
    <row r="54" spans="1:97" s="22" customFormat="1" x14ac:dyDescent="0.15">
      <c r="A54" s="1"/>
      <c r="AE54" s="48"/>
      <c r="AH54" s="49"/>
      <c r="AI54" s="49"/>
      <c r="AJ54" s="49"/>
      <c r="AL54" s="49"/>
      <c r="AN54" s="49"/>
      <c r="AO54" s="49"/>
      <c r="AP54" s="49"/>
      <c r="AR54" s="49"/>
      <c r="AS54" s="50"/>
      <c r="AT54" s="49"/>
      <c r="AU54" s="49"/>
      <c r="AV54" s="49"/>
      <c r="AX54" s="49"/>
      <c r="AZ54" s="49"/>
      <c r="BA54" s="49"/>
      <c r="BB54" s="49"/>
      <c r="BD54" s="49"/>
      <c r="BF54" s="49"/>
      <c r="BG54" s="49"/>
      <c r="BH54" s="49"/>
      <c r="BJ54" s="49"/>
      <c r="BN54" s="21"/>
      <c r="BP54" s="23"/>
      <c r="BQ54" s="23"/>
      <c r="BR54" s="33"/>
      <c r="BS54" s="124"/>
      <c r="BT54" s="34"/>
      <c r="BU54" s="34"/>
      <c r="BV54" s="34"/>
      <c r="BW54" s="34"/>
      <c r="BX54" s="34"/>
      <c r="BY54" s="33"/>
      <c r="BZ54" s="124"/>
      <c r="CA54" s="34"/>
      <c r="CB54" s="34"/>
      <c r="CC54" s="34"/>
      <c r="CD54" s="34"/>
      <c r="CE54" s="34"/>
      <c r="CF54" s="33"/>
      <c r="CG54" s="124"/>
      <c r="CH54" s="34"/>
      <c r="CI54" s="34"/>
      <c r="CJ54" s="34"/>
      <c r="CK54" s="34"/>
      <c r="CL54" s="34"/>
      <c r="CM54" s="33"/>
      <c r="CN54" s="124"/>
      <c r="CO54" s="34"/>
      <c r="CP54" s="34"/>
      <c r="CQ54" s="34"/>
      <c r="CR54" s="34"/>
      <c r="CS54" s="34"/>
    </row>
    <row r="55" spans="1:97" s="22" customFormat="1" x14ac:dyDescent="0.15">
      <c r="A55" s="1"/>
      <c r="AE55" s="48"/>
      <c r="AH55" s="49"/>
      <c r="AI55" s="49"/>
      <c r="AJ55" s="49"/>
      <c r="AL55" s="49"/>
      <c r="AN55" s="49"/>
      <c r="AO55" s="49"/>
      <c r="AP55" s="49"/>
      <c r="AR55" s="49"/>
      <c r="AS55" s="50"/>
      <c r="AT55" s="49"/>
      <c r="AU55" s="49"/>
      <c r="AV55" s="49"/>
      <c r="AX55" s="49"/>
      <c r="AZ55" s="49"/>
      <c r="BA55" s="49"/>
      <c r="BB55" s="49"/>
      <c r="BD55" s="49"/>
      <c r="BF55" s="49"/>
      <c r="BG55" s="49"/>
      <c r="BH55" s="49"/>
      <c r="BJ55" s="49"/>
      <c r="BN55" s="21"/>
      <c r="BP55" s="23"/>
      <c r="BQ55" s="23"/>
      <c r="BR55" s="33"/>
      <c r="BS55" s="124"/>
      <c r="BT55" s="34"/>
      <c r="BU55" s="34"/>
      <c r="BV55" s="34"/>
      <c r="BW55" s="34"/>
      <c r="BX55" s="34"/>
      <c r="BY55" s="33"/>
      <c r="BZ55" s="124"/>
      <c r="CA55" s="34"/>
      <c r="CB55" s="34"/>
      <c r="CC55" s="34"/>
      <c r="CD55" s="34"/>
      <c r="CE55" s="34"/>
      <c r="CF55" s="33"/>
      <c r="CG55" s="124"/>
      <c r="CH55" s="34"/>
      <c r="CI55" s="34"/>
      <c r="CJ55" s="34"/>
      <c r="CK55" s="34"/>
      <c r="CL55" s="34"/>
      <c r="CM55" s="33"/>
      <c r="CN55" s="124"/>
      <c r="CO55" s="34"/>
      <c r="CP55" s="34"/>
      <c r="CQ55" s="34"/>
      <c r="CR55" s="34"/>
      <c r="CS55" s="34"/>
    </row>
    <row r="56" spans="1:97" s="22" customFormat="1" x14ac:dyDescent="0.15">
      <c r="A56" s="1"/>
      <c r="AE56" s="48"/>
      <c r="AH56" s="49"/>
      <c r="AI56" s="49"/>
      <c r="AJ56" s="49"/>
      <c r="AL56" s="49"/>
      <c r="AN56" s="49"/>
      <c r="AO56" s="49"/>
      <c r="AP56" s="49"/>
      <c r="AR56" s="49"/>
      <c r="AS56" s="50"/>
      <c r="AT56" s="49"/>
      <c r="AU56" s="49"/>
      <c r="AV56" s="49"/>
      <c r="AX56" s="49"/>
      <c r="AZ56" s="49"/>
      <c r="BA56" s="49"/>
      <c r="BB56" s="49"/>
      <c r="BD56" s="49"/>
      <c r="BF56" s="49"/>
      <c r="BG56" s="49"/>
      <c r="BH56" s="49"/>
      <c r="BJ56" s="49"/>
      <c r="BN56" s="21"/>
      <c r="BP56" s="23"/>
      <c r="BQ56" s="23"/>
      <c r="BR56" s="33"/>
      <c r="BS56" s="124"/>
      <c r="BT56" s="34"/>
      <c r="BU56" s="34"/>
      <c r="BV56" s="34"/>
      <c r="BW56" s="34"/>
      <c r="BX56" s="34"/>
      <c r="BY56" s="33"/>
      <c r="BZ56" s="124"/>
      <c r="CA56" s="34"/>
      <c r="CB56" s="34"/>
      <c r="CC56" s="34"/>
      <c r="CD56" s="34"/>
      <c r="CE56" s="34"/>
      <c r="CF56" s="33"/>
      <c r="CG56" s="124"/>
      <c r="CH56" s="34"/>
      <c r="CI56" s="34"/>
      <c r="CJ56" s="34"/>
      <c r="CK56" s="34"/>
      <c r="CL56" s="34"/>
      <c r="CM56" s="33"/>
      <c r="CN56" s="124"/>
      <c r="CO56" s="34"/>
      <c r="CP56" s="34"/>
      <c r="CQ56" s="34"/>
      <c r="CR56" s="34"/>
      <c r="CS56" s="34"/>
    </row>
    <row r="57" spans="1:97" s="22" customFormat="1" x14ac:dyDescent="0.15">
      <c r="A57" s="1"/>
      <c r="AE57" s="48"/>
      <c r="AH57" s="49"/>
      <c r="AI57" s="49"/>
      <c r="AJ57" s="49"/>
      <c r="AL57" s="49"/>
      <c r="AN57" s="49"/>
      <c r="AO57" s="49"/>
      <c r="AP57" s="49"/>
      <c r="AR57" s="49"/>
      <c r="AS57" s="50"/>
      <c r="AT57" s="49"/>
      <c r="AU57" s="49"/>
      <c r="AV57" s="49"/>
      <c r="AX57" s="49"/>
      <c r="AZ57" s="49"/>
      <c r="BA57" s="49"/>
      <c r="BB57" s="49"/>
      <c r="BD57" s="49"/>
      <c r="BF57" s="49"/>
      <c r="BG57" s="49"/>
      <c r="BH57" s="49"/>
      <c r="BJ57" s="49"/>
      <c r="BN57" s="21"/>
      <c r="BP57" s="23"/>
      <c r="BQ57" s="23"/>
      <c r="BR57" s="33"/>
      <c r="BS57" s="124"/>
      <c r="BT57" s="34"/>
      <c r="BU57" s="34"/>
      <c r="BV57" s="34"/>
      <c r="BW57" s="34"/>
      <c r="BX57" s="34"/>
      <c r="BY57" s="33"/>
      <c r="BZ57" s="124"/>
      <c r="CA57" s="34"/>
      <c r="CB57" s="34"/>
      <c r="CC57" s="34"/>
      <c r="CD57" s="34"/>
      <c r="CE57" s="34"/>
      <c r="CF57" s="33"/>
      <c r="CG57" s="124"/>
      <c r="CH57" s="34"/>
      <c r="CI57" s="34"/>
      <c r="CJ57" s="34"/>
      <c r="CK57" s="34"/>
      <c r="CL57" s="34"/>
      <c r="CM57" s="33"/>
      <c r="CN57" s="124"/>
      <c r="CO57" s="34"/>
      <c r="CP57" s="34"/>
      <c r="CQ57" s="34"/>
      <c r="CR57" s="34"/>
      <c r="CS57" s="34"/>
    </row>
    <row r="58" spans="1:97" s="22" customFormat="1" x14ac:dyDescent="0.15">
      <c r="A58" s="1"/>
      <c r="AE58" s="48"/>
      <c r="AH58" s="49"/>
      <c r="AI58" s="49"/>
      <c r="AJ58" s="49"/>
      <c r="AL58" s="49"/>
      <c r="AN58" s="49"/>
      <c r="AO58" s="49"/>
      <c r="AP58" s="49"/>
      <c r="AR58" s="49"/>
      <c r="AS58" s="50"/>
      <c r="AT58" s="49"/>
      <c r="AU58" s="49"/>
      <c r="AV58" s="49"/>
      <c r="AX58" s="49"/>
      <c r="AZ58" s="49"/>
      <c r="BA58" s="49"/>
      <c r="BB58" s="49"/>
      <c r="BD58" s="49"/>
      <c r="BF58" s="49"/>
      <c r="BG58" s="49"/>
      <c r="BH58" s="49"/>
      <c r="BJ58" s="49"/>
      <c r="BN58" s="21"/>
      <c r="BP58" s="23"/>
      <c r="BQ58" s="23"/>
      <c r="BR58" s="33"/>
      <c r="BS58" s="124"/>
      <c r="BT58" s="34"/>
      <c r="BU58" s="34"/>
      <c r="BV58" s="34"/>
      <c r="BW58" s="34"/>
      <c r="BX58" s="34"/>
      <c r="BY58" s="33"/>
      <c r="BZ58" s="124"/>
      <c r="CA58" s="34"/>
      <c r="CB58" s="34"/>
      <c r="CC58" s="34"/>
      <c r="CD58" s="34"/>
      <c r="CE58" s="34"/>
      <c r="CF58" s="33"/>
      <c r="CG58" s="124"/>
      <c r="CH58" s="34"/>
      <c r="CI58" s="34"/>
      <c r="CJ58" s="34"/>
      <c r="CK58" s="34"/>
      <c r="CL58" s="34"/>
      <c r="CM58" s="33"/>
      <c r="CN58" s="124"/>
      <c r="CO58" s="34"/>
      <c r="CP58" s="34"/>
      <c r="CQ58" s="34"/>
      <c r="CR58" s="34"/>
      <c r="CS58" s="34"/>
    </row>
    <row r="59" spans="1:97" s="22" customFormat="1" x14ac:dyDescent="0.15">
      <c r="A59" s="1"/>
      <c r="AE59" s="48"/>
      <c r="AH59" s="49"/>
      <c r="AI59" s="49"/>
      <c r="AJ59" s="49"/>
      <c r="AL59" s="49"/>
      <c r="AN59" s="49"/>
      <c r="AO59" s="49"/>
      <c r="AP59" s="49"/>
      <c r="AR59" s="49"/>
      <c r="AS59" s="50"/>
      <c r="AT59" s="49"/>
      <c r="AU59" s="49"/>
      <c r="AV59" s="49"/>
      <c r="AX59" s="49"/>
      <c r="AZ59" s="49"/>
      <c r="BA59" s="49"/>
      <c r="BB59" s="49"/>
      <c r="BD59" s="49"/>
      <c r="BF59" s="49"/>
      <c r="BG59" s="49"/>
      <c r="BH59" s="49"/>
      <c r="BJ59" s="49"/>
      <c r="BN59" s="21"/>
      <c r="BP59" s="23"/>
      <c r="BQ59" s="23"/>
      <c r="BR59" s="21"/>
      <c r="BS59" s="125"/>
      <c r="BT59" s="23"/>
      <c r="BU59" s="23"/>
      <c r="BV59" s="23"/>
      <c r="BW59" s="23"/>
      <c r="BX59" s="23"/>
      <c r="BY59" s="21"/>
      <c r="BZ59" s="125"/>
      <c r="CA59" s="23"/>
      <c r="CB59" s="23"/>
      <c r="CC59" s="23"/>
      <c r="CD59" s="23"/>
      <c r="CE59" s="23"/>
      <c r="CF59" s="21"/>
      <c r="CG59" s="125"/>
      <c r="CH59" s="23"/>
      <c r="CI59" s="23"/>
      <c r="CJ59" s="23"/>
      <c r="CK59" s="23"/>
      <c r="CL59" s="23"/>
      <c r="CM59" s="21"/>
      <c r="CN59" s="125"/>
      <c r="CO59" s="23"/>
      <c r="CP59" s="23"/>
      <c r="CQ59" s="23"/>
      <c r="CR59" s="23"/>
      <c r="CS59" s="23"/>
    </row>
    <row r="60" spans="1:97" x14ac:dyDescent="0.15">
      <c r="AS60" s="51"/>
      <c r="AZ60" s="49"/>
      <c r="BA60" s="49"/>
      <c r="BB60" s="49"/>
      <c r="BC60" s="22"/>
      <c r="BD60" s="49"/>
      <c r="BE60" s="22"/>
      <c r="BF60" s="49"/>
      <c r="BG60" s="49"/>
      <c r="BH60" s="49"/>
      <c r="BI60" s="22"/>
      <c r="BJ60" s="49"/>
      <c r="BK60" s="22"/>
      <c r="BL60" s="22"/>
      <c r="BM60" s="22"/>
      <c r="BN60" s="21"/>
      <c r="BO60" s="22"/>
      <c r="BP60" s="23"/>
      <c r="BQ60" s="23"/>
      <c r="BR60" s="21"/>
      <c r="BS60" s="125"/>
      <c r="BT60" s="23"/>
      <c r="BU60" s="23"/>
      <c r="BV60" s="23"/>
      <c r="BW60" s="23"/>
      <c r="BX60" s="23"/>
      <c r="BY60" s="21"/>
      <c r="BZ60" s="125"/>
      <c r="CA60" s="23"/>
      <c r="CB60" s="23"/>
      <c r="CC60" s="23"/>
      <c r="CD60" s="23"/>
      <c r="CE60" s="23"/>
      <c r="CF60" s="21"/>
      <c r="CG60" s="125"/>
      <c r="CH60" s="23"/>
      <c r="CI60" s="23"/>
      <c r="CJ60" s="23"/>
      <c r="CK60" s="23"/>
      <c r="CL60" s="23"/>
      <c r="CM60" s="21"/>
      <c r="CN60" s="125"/>
      <c r="CO60" s="23"/>
      <c r="CP60" s="23"/>
      <c r="CQ60" s="23"/>
      <c r="CR60" s="23"/>
      <c r="CS60" s="23"/>
    </row>
    <row r="61" spans="1:97" x14ac:dyDescent="0.15">
      <c r="AS61" s="51"/>
      <c r="AZ61" s="49"/>
      <c r="BA61" s="49"/>
      <c r="BB61" s="49"/>
      <c r="BC61" s="22"/>
      <c r="BD61" s="49"/>
      <c r="BE61" s="22"/>
      <c r="BF61" s="49"/>
      <c r="BG61" s="49"/>
      <c r="BH61" s="49"/>
      <c r="BI61" s="22"/>
      <c r="BJ61" s="49"/>
      <c r="BK61" s="22"/>
      <c r="BL61" s="22"/>
      <c r="BM61" s="22"/>
      <c r="BN61" s="21"/>
      <c r="BO61" s="22"/>
      <c r="BP61" s="23"/>
      <c r="BQ61" s="23"/>
      <c r="BR61" s="21"/>
      <c r="BS61" s="125"/>
      <c r="BT61" s="23"/>
      <c r="BU61" s="23"/>
      <c r="BV61" s="23"/>
      <c r="BW61" s="23"/>
      <c r="BX61" s="23"/>
      <c r="BY61" s="21"/>
      <c r="BZ61" s="125"/>
      <c r="CA61" s="23"/>
      <c r="CB61" s="23"/>
      <c r="CC61" s="23"/>
      <c r="CD61" s="23"/>
      <c r="CE61" s="23"/>
      <c r="CF61" s="21"/>
      <c r="CG61" s="125"/>
      <c r="CH61" s="23"/>
      <c r="CI61" s="23"/>
      <c r="CJ61" s="23"/>
      <c r="CK61" s="23"/>
      <c r="CL61" s="23"/>
      <c r="CM61" s="21"/>
      <c r="CN61" s="125"/>
      <c r="CO61" s="23"/>
      <c r="CP61" s="23"/>
      <c r="CQ61" s="23"/>
      <c r="CR61" s="23"/>
      <c r="CS61" s="23"/>
    </row>
    <row r="62" spans="1:97" x14ac:dyDescent="0.15">
      <c r="AS62" s="51"/>
      <c r="AZ62" s="49"/>
      <c r="BA62" s="49"/>
      <c r="BB62" s="49"/>
      <c r="BC62" s="22"/>
      <c r="BD62" s="49"/>
      <c r="BE62" s="22"/>
      <c r="BF62" s="49"/>
      <c r="BG62" s="49"/>
      <c r="BH62" s="49"/>
      <c r="BI62" s="22"/>
      <c r="BJ62" s="49"/>
      <c r="BK62" s="22"/>
      <c r="BL62" s="22"/>
      <c r="BM62" s="22"/>
      <c r="BN62" s="21"/>
      <c r="BO62" s="22"/>
      <c r="BP62" s="23"/>
      <c r="BQ62" s="23"/>
      <c r="BR62" s="21"/>
      <c r="BS62" s="125"/>
      <c r="BT62" s="23"/>
      <c r="BU62" s="23"/>
      <c r="BV62" s="23"/>
      <c r="BW62" s="23"/>
      <c r="BX62" s="23"/>
      <c r="BY62" s="21"/>
      <c r="BZ62" s="125"/>
      <c r="CA62" s="23"/>
      <c r="CB62" s="23"/>
      <c r="CC62" s="23"/>
      <c r="CD62" s="23"/>
      <c r="CE62" s="23"/>
      <c r="CF62" s="21"/>
      <c r="CG62" s="125"/>
      <c r="CH62" s="23"/>
      <c r="CI62" s="23"/>
      <c r="CJ62" s="23"/>
      <c r="CK62" s="23"/>
      <c r="CL62" s="23"/>
      <c r="CM62" s="21"/>
      <c r="CN62" s="125"/>
      <c r="CO62" s="23"/>
      <c r="CP62" s="23"/>
      <c r="CQ62" s="23"/>
      <c r="CR62" s="23"/>
      <c r="CS62" s="23"/>
    </row>
    <row r="63" spans="1:97" x14ac:dyDescent="0.15">
      <c r="AS63" s="51"/>
      <c r="AZ63" s="49"/>
      <c r="BA63" s="49"/>
      <c r="BB63" s="49"/>
      <c r="BC63" s="22"/>
      <c r="BD63" s="49"/>
      <c r="BE63" s="22"/>
      <c r="BF63" s="49"/>
      <c r="BG63" s="49"/>
      <c r="BH63" s="49"/>
      <c r="BI63" s="22"/>
      <c r="BJ63" s="49"/>
      <c r="BK63" s="22"/>
      <c r="BL63" s="22"/>
      <c r="BM63" s="22"/>
      <c r="BN63" s="21"/>
      <c r="BO63" s="22"/>
      <c r="BP63" s="23"/>
      <c r="BQ63" s="23"/>
      <c r="BR63" s="21"/>
      <c r="BS63" s="125"/>
      <c r="BT63" s="23"/>
      <c r="BU63" s="23"/>
      <c r="BV63" s="23"/>
      <c r="BW63" s="23"/>
      <c r="BX63" s="23"/>
      <c r="BY63" s="21"/>
      <c r="BZ63" s="125"/>
      <c r="CA63" s="23"/>
      <c r="CB63" s="23"/>
      <c r="CC63" s="23"/>
      <c r="CD63" s="23"/>
      <c r="CE63" s="23"/>
      <c r="CF63" s="21"/>
      <c r="CG63" s="125"/>
      <c r="CH63" s="23"/>
      <c r="CI63" s="23"/>
      <c r="CJ63" s="23"/>
      <c r="CK63" s="23"/>
      <c r="CL63" s="23"/>
      <c r="CM63" s="21"/>
      <c r="CN63" s="125"/>
      <c r="CO63" s="23"/>
      <c r="CP63" s="23"/>
      <c r="CQ63" s="23"/>
      <c r="CR63" s="23"/>
      <c r="CS63" s="23"/>
    </row>
    <row r="64" spans="1:97" x14ac:dyDescent="0.15">
      <c r="AS64" s="51"/>
      <c r="AZ64" s="49"/>
      <c r="BA64" s="49"/>
      <c r="BB64" s="49"/>
      <c r="BC64" s="22"/>
      <c r="BD64" s="49"/>
      <c r="BE64" s="22"/>
      <c r="BF64" s="49"/>
      <c r="BG64" s="49"/>
      <c r="BH64" s="49"/>
      <c r="BI64" s="22"/>
      <c r="BJ64" s="49"/>
      <c r="BK64" s="22"/>
      <c r="BL64" s="22"/>
      <c r="BM64" s="22"/>
      <c r="BN64" s="21"/>
      <c r="BO64" s="22"/>
      <c r="BP64" s="23"/>
      <c r="BQ64" s="23"/>
      <c r="BR64" s="21"/>
      <c r="BS64" s="125"/>
      <c r="BT64" s="23"/>
      <c r="BU64" s="23"/>
      <c r="BV64" s="23"/>
      <c r="BW64" s="23"/>
      <c r="BX64" s="23"/>
      <c r="BY64" s="21"/>
      <c r="BZ64" s="125"/>
      <c r="CA64" s="23"/>
      <c r="CB64" s="23"/>
      <c r="CC64" s="23"/>
      <c r="CD64" s="23"/>
      <c r="CE64" s="23"/>
      <c r="CF64" s="21"/>
      <c r="CG64" s="125"/>
      <c r="CH64" s="23"/>
      <c r="CI64" s="23"/>
      <c r="CJ64" s="23"/>
      <c r="CK64" s="23"/>
      <c r="CL64" s="23"/>
      <c r="CM64" s="21"/>
      <c r="CN64" s="125"/>
      <c r="CO64" s="23"/>
      <c r="CP64" s="23"/>
      <c r="CQ64" s="23"/>
      <c r="CR64" s="23"/>
      <c r="CS64" s="23"/>
    </row>
    <row r="65" spans="45:97" x14ac:dyDescent="0.15">
      <c r="AS65" s="51"/>
      <c r="AZ65" s="49"/>
      <c r="BA65" s="49"/>
      <c r="BB65" s="49"/>
      <c r="BC65" s="22"/>
      <c r="BD65" s="49"/>
      <c r="BE65" s="22"/>
      <c r="BF65" s="49"/>
      <c r="BG65" s="49"/>
      <c r="BH65" s="49"/>
      <c r="BI65" s="22"/>
      <c r="BJ65" s="49"/>
      <c r="BK65" s="22"/>
      <c r="BL65" s="22"/>
      <c r="BM65" s="22"/>
      <c r="BN65" s="21"/>
      <c r="BO65" s="22"/>
      <c r="BP65" s="23"/>
      <c r="BQ65" s="23"/>
      <c r="BR65" s="21"/>
      <c r="BS65" s="125"/>
      <c r="BT65" s="23"/>
      <c r="BU65" s="23"/>
      <c r="BV65" s="23"/>
      <c r="BW65" s="23"/>
      <c r="BX65" s="23"/>
      <c r="BY65" s="21"/>
      <c r="BZ65" s="125"/>
      <c r="CA65" s="23"/>
      <c r="CB65" s="23"/>
      <c r="CC65" s="23"/>
      <c r="CD65" s="23"/>
      <c r="CE65" s="23"/>
      <c r="CF65" s="21"/>
      <c r="CG65" s="125"/>
      <c r="CH65" s="23"/>
      <c r="CI65" s="23"/>
      <c r="CJ65" s="23"/>
      <c r="CK65" s="23"/>
      <c r="CL65" s="23"/>
      <c r="CM65" s="21"/>
      <c r="CN65" s="125"/>
      <c r="CO65" s="23"/>
      <c r="CP65" s="23"/>
      <c r="CQ65" s="23"/>
      <c r="CR65" s="23"/>
      <c r="CS65" s="23"/>
    </row>
    <row r="66" spans="45:97" x14ac:dyDescent="0.15">
      <c r="AS66" s="51"/>
      <c r="AZ66" s="49"/>
      <c r="BA66" s="49"/>
      <c r="BB66" s="49"/>
      <c r="BC66" s="22"/>
      <c r="BD66" s="49"/>
      <c r="BE66" s="22"/>
      <c r="BF66" s="49"/>
      <c r="BG66" s="49"/>
      <c r="BH66" s="49"/>
      <c r="BI66" s="22"/>
      <c r="BJ66" s="49"/>
      <c r="BK66" s="22"/>
      <c r="BL66" s="22"/>
      <c r="BM66" s="22"/>
      <c r="BN66" s="21"/>
      <c r="BO66" s="22"/>
      <c r="BP66" s="23"/>
      <c r="BQ66" s="23"/>
      <c r="BR66" s="21"/>
      <c r="BS66" s="125"/>
      <c r="BT66" s="23"/>
      <c r="BU66" s="23"/>
      <c r="BV66" s="23"/>
      <c r="BW66" s="23"/>
      <c r="BX66" s="23"/>
      <c r="BY66" s="21"/>
      <c r="BZ66" s="125"/>
      <c r="CA66" s="23"/>
      <c r="CB66" s="23"/>
      <c r="CC66" s="23"/>
      <c r="CD66" s="23"/>
      <c r="CE66" s="23"/>
      <c r="CF66" s="21"/>
      <c r="CG66" s="125"/>
      <c r="CH66" s="23"/>
      <c r="CI66" s="23"/>
      <c r="CJ66" s="23"/>
      <c r="CK66" s="23"/>
      <c r="CL66" s="23"/>
      <c r="CM66" s="21"/>
      <c r="CN66" s="125"/>
      <c r="CO66" s="23"/>
      <c r="CP66" s="23"/>
      <c r="CQ66" s="23"/>
      <c r="CR66" s="23"/>
      <c r="CS66" s="23"/>
    </row>
    <row r="67" spans="45:97" x14ac:dyDescent="0.15">
      <c r="AS67" s="51"/>
      <c r="AZ67" s="49"/>
      <c r="BA67" s="49"/>
      <c r="BB67" s="49"/>
      <c r="BC67" s="22"/>
      <c r="BD67" s="49"/>
      <c r="BE67" s="22"/>
      <c r="BF67" s="49"/>
      <c r="BG67" s="49"/>
      <c r="BH67" s="49"/>
      <c r="BI67" s="22"/>
      <c r="BJ67" s="49"/>
      <c r="BK67" s="22"/>
      <c r="BL67" s="22"/>
      <c r="BM67" s="22"/>
      <c r="BN67" s="21"/>
      <c r="BO67" s="22"/>
      <c r="BP67" s="23"/>
      <c r="BQ67" s="23"/>
      <c r="BR67" s="21"/>
      <c r="BS67" s="125"/>
      <c r="BT67" s="23"/>
      <c r="BU67" s="23"/>
      <c r="BV67" s="23"/>
      <c r="BW67" s="23"/>
      <c r="BX67" s="23"/>
      <c r="BY67" s="21"/>
      <c r="BZ67" s="125"/>
      <c r="CA67" s="23"/>
      <c r="CB67" s="23"/>
      <c r="CC67" s="23"/>
      <c r="CD67" s="23"/>
      <c r="CE67" s="23"/>
      <c r="CF67" s="21"/>
      <c r="CG67" s="125"/>
      <c r="CH67" s="23"/>
      <c r="CI67" s="23"/>
      <c r="CJ67" s="23"/>
      <c r="CK67" s="23"/>
      <c r="CL67" s="23"/>
      <c r="CM67" s="21"/>
      <c r="CN67" s="125"/>
      <c r="CO67" s="23"/>
      <c r="CP67" s="23"/>
      <c r="CQ67" s="23"/>
      <c r="CR67" s="23"/>
      <c r="CS67" s="23"/>
    </row>
    <row r="68" spans="45:97" x14ac:dyDescent="0.15">
      <c r="AS68" s="51"/>
      <c r="AZ68" s="49"/>
      <c r="BA68" s="49"/>
      <c r="BB68" s="49"/>
      <c r="BC68" s="22"/>
      <c r="BD68" s="49"/>
      <c r="BE68" s="22"/>
      <c r="BF68" s="49"/>
      <c r="BG68" s="49"/>
      <c r="BH68" s="49"/>
      <c r="BI68" s="22"/>
      <c r="BJ68" s="49"/>
      <c r="BK68" s="22"/>
      <c r="BL68" s="22"/>
      <c r="BM68" s="22"/>
      <c r="BN68" s="21"/>
      <c r="BO68" s="22"/>
      <c r="BP68" s="23"/>
      <c r="BQ68" s="23"/>
      <c r="BR68" s="21"/>
      <c r="BS68" s="125"/>
      <c r="BT68" s="23"/>
      <c r="BU68" s="23"/>
      <c r="BV68" s="23"/>
      <c r="BW68" s="23"/>
      <c r="BX68" s="23"/>
      <c r="BY68" s="21"/>
      <c r="BZ68" s="125"/>
      <c r="CA68" s="23"/>
      <c r="CB68" s="23"/>
      <c r="CC68" s="23"/>
      <c r="CD68" s="23"/>
      <c r="CE68" s="23"/>
      <c r="CF68" s="21"/>
      <c r="CG68" s="125"/>
      <c r="CH68" s="23"/>
      <c r="CI68" s="23"/>
      <c r="CJ68" s="23"/>
      <c r="CK68" s="23"/>
      <c r="CL68" s="23"/>
      <c r="CM68" s="21"/>
      <c r="CN68" s="125"/>
      <c r="CO68" s="23"/>
      <c r="CP68" s="23"/>
      <c r="CQ68" s="23"/>
      <c r="CR68" s="23"/>
      <c r="CS68" s="23"/>
    </row>
    <row r="69" spans="45:97" x14ac:dyDescent="0.15">
      <c r="AS69" s="51"/>
      <c r="AZ69" s="49"/>
      <c r="BA69" s="49"/>
      <c r="BB69" s="49"/>
      <c r="BC69" s="22"/>
      <c r="BD69" s="49"/>
      <c r="BE69" s="22"/>
      <c r="BF69" s="49"/>
      <c r="BG69" s="49"/>
      <c r="BH69" s="49"/>
      <c r="BI69" s="22"/>
      <c r="BJ69" s="49"/>
      <c r="BK69" s="22"/>
      <c r="BL69" s="22"/>
      <c r="BM69" s="22"/>
      <c r="BN69" s="21"/>
      <c r="BO69" s="22"/>
      <c r="BP69" s="23"/>
      <c r="BQ69" s="23"/>
      <c r="BR69" s="21"/>
      <c r="BS69" s="125"/>
      <c r="BT69" s="23"/>
      <c r="BU69" s="23"/>
      <c r="BV69" s="23"/>
      <c r="BW69" s="23"/>
      <c r="BX69" s="23"/>
      <c r="BY69" s="21"/>
      <c r="BZ69" s="125"/>
      <c r="CA69" s="23"/>
      <c r="CB69" s="23"/>
      <c r="CC69" s="23"/>
      <c r="CD69" s="23"/>
      <c r="CE69" s="23"/>
      <c r="CF69" s="21"/>
      <c r="CG69" s="125"/>
      <c r="CH69" s="23"/>
      <c r="CI69" s="23"/>
      <c r="CJ69" s="23"/>
      <c r="CK69" s="23"/>
      <c r="CL69" s="23"/>
      <c r="CM69" s="21"/>
      <c r="CN69" s="125"/>
      <c r="CO69" s="23"/>
      <c r="CP69" s="23"/>
      <c r="CQ69" s="23"/>
      <c r="CR69" s="23"/>
      <c r="CS69" s="23"/>
    </row>
    <row r="70" spans="45:97" x14ac:dyDescent="0.15">
      <c r="AS70" s="51"/>
      <c r="AZ70" s="49"/>
      <c r="BA70" s="49"/>
      <c r="BB70" s="49"/>
      <c r="BC70" s="22"/>
      <c r="BD70" s="49"/>
      <c r="BE70" s="22"/>
      <c r="BF70" s="49"/>
      <c r="BG70" s="49"/>
      <c r="BH70" s="49"/>
      <c r="BI70" s="22"/>
      <c r="BJ70" s="49"/>
      <c r="BK70" s="22"/>
      <c r="BL70" s="22"/>
      <c r="BM70" s="22"/>
      <c r="BN70" s="21"/>
      <c r="BO70" s="22"/>
      <c r="BP70" s="23"/>
      <c r="BQ70" s="23"/>
      <c r="BR70" s="21"/>
      <c r="BS70" s="125"/>
      <c r="BT70" s="23"/>
      <c r="BU70" s="23"/>
      <c r="BV70" s="23"/>
      <c r="BW70" s="23"/>
      <c r="BX70" s="23"/>
      <c r="BY70" s="21"/>
      <c r="BZ70" s="125"/>
      <c r="CA70" s="23"/>
      <c r="CB70" s="23"/>
      <c r="CC70" s="23"/>
      <c r="CD70" s="23"/>
      <c r="CE70" s="23"/>
      <c r="CF70" s="21"/>
      <c r="CG70" s="125"/>
      <c r="CH70" s="23"/>
      <c r="CI70" s="23"/>
      <c r="CJ70" s="23"/>
      <c r="CK70" s="23"/>
      <c r="CL70" s="23"/>
      <c r="CM70" s="21"/>
      <c r="CN70" s="125"/>
      <c r="CO70" s="23"/>
      <c r="CP70" s="23"/>
      <c r="CQ70" s="23"/>
      <c r="CR70" s="23"/>
      <c r="CS70" s="23"/>
    </row>
    <row r="71" spans="45:97" x14ac:dyDescent="0.15">
      <c r="AS71" s="51"/>
      <c r="AZ71" s="49"/>
      <c r="BA71" s="49"/>
      <c r="BB71" s="49"/>
      <c r="BC71" s="22"/>
      <c r="BD71" s="49"/>
      <c r="BE71" s="22"/>
      <c r="BF71" s="49"/>
      <c r="BG71" s="49"/>
      <c r="BH71" s="49"/>
      <c r="BI71" s="22"/>
      <c r="BJ71" s="49"/>
      <c r="BK71" s="22"/>
      <c r="BL71" s="22"/>
      <c r="BM71" s="22"/>
      <c r="BN71" s="21"/>
      <c r="BO71" s="22"/>
      <c r="BP71" s="23"/>
      <c r="BQ71" s="23"/>
      <c r="BR71" s="5"/>
      <c r="BS71" s="120"/>
      <c r="BT71" s="24"/>
      <c r="BU71" s="24"/>
      <c r="BV71" s="24"/>
      <c r="BW71" s="24"/>
      <c r="BX71" s="24"/>
      <c r="BY71" s="5"/>
      <c r="CA71" s="24"/>
      <c r="CB71" s="24"/>
      <c r="CC71" s="24"/>
      <c r="CD71" s="24"/>
      <c r="CE71" s="24"/>
      <c r="CF71" s="5"/>
      <c r="CH71" s="24"/>
      <c r="CI71" s="24"/>
      <c r="CJ71" s="24"/>
      <c r="CK71" s="24"/>
      <c r="CL71" s="24"/>
      <c r="CM71" s="5"/>
      <c r="CO71" s="24"/>
      <c r="CP71" s="24"/>
      <c r="CQ71" s="24"/>
      <c r="CR71" s="24"/>
      <c r="CS71" s="24"/>
    </row>
    <row r="72" spans="45:97" x14ac:dyDescent="0.15">
      <c r="AS72" s="51"/>
      <c r="AZ72" s="49"/>
      <c r="BA72" s="49"/>
      <c r="BB72" s="49"/>
      <c r="BC72" s="22"/>
      <c r="BD72" s="49"/>
      <c r="BE72" s="22"/>
      <c r="BF72" s="49"/>
      <c r="BG72" s="49"/>
      <c r="BH72" s="49"/>
      <c r="BI72" s="22"/>
      <c r="BJ72" s="49"/>
      <c r="BK72" s="22"/>
      <c r="BL72" s="22"/>
      <c r="BM72" s="22"/>
      <c r="BN72" s="21"/>
      <c r="BO72" s="22"/>
      <c r="BP72" s="23"/>
      <c r="BQ72" s="23"/>
      <c r="BR72" s="5"/>
      <c r="BS72" s="120"/>
      <c r="BT72" s="24"/>
      <c r="BU72" s="24"/>
      <c r="BV72" s="24"/>
      <c r="BW72" s="24"/>
      <c r="BX72" s="24"/>
      <c r="BY72" s="5"/>
      <c r="CA72" s="24"/>
      <c r="CB72" s="24"/>
      <c r="CC72" s="24"/>
      <c r="CD72" s="24"/>
      <c r="CE72" s="24"/>
      <c r="CF72" s="5"/>
      <c r="CH72" s="24"/>
      <c r="CI72" s="24"/>
      <c r="CJ72" s="24"/>
      <c r="CK72" s="24"/>
      <c r="CL72" s="24"/>
      <c r="CM72" s="5"/>
      <c r="CO72" s="24"/>
      <c r="CP72" s="24"/>
      <c r="CQ72" s="24"/>
      <c r="CR72" s="24"/>
      <c r="CS72" s="24"/>
    </row>
    <row r="73" spans="45:97" x14ac:dyDescent="0.15">
      <c r="AS73" s="51"/>
      <c r="BM73" s="22"/>
      <c r="BN73" s="21"/>
      <c r="BO73" s="22"/>
      <c r="BP73" s="23"/>
      <c r="BQ73" s="23"/>
      <c r="BR73" s="5"/>
      <c r="BS73" s="120"/>
      <c r="BT73" s="24"/>
      <c r="BU73" s="24"/>
      <c r="BV73" s="24"/>
      <c r="BW73" s="24"/>
      <c r="BX73" s="24"/>
      <c r="BY73" s="5"/>
      <c r="CA73" s="24"/>
      <c r="CB73" s="24"/>
      <c r="CC73" s="24"/>
      <c r="CD73" s="24"/>
      <c r="CE73" s="24"/>
      <c r="CF73" s="5"/>
      <c r="CH73" s="24"/>
      <c r="CI73" s="24"/>
      <c r="CJ73" s="24"/>
      <c r="CK73" s="24"/>
      <c r="CL73" s="24"/>
      <c r="CM73" s="5"/>
      <c r="CO73" s="24"/>
      <c r="CP73" s="24"/>
      <c r="CQ73" s="24"/>
      <c r="CR73" s="24"/>
      <c r="CS73" s="24"/>
    </row>
    <row r="74" spans="45:97" x14ac:dyDescent="0.15">
      <c r="AS74" s="51"/>
      <c r="BM74" s="22"/>
      <c r="BN74" s="21"/>
      <c r="BO74" s="22"/>
      <c r="BP74" s="23"/>
      <c r="BQ74" s="23"/>
      <c r="BR74" s="5"/>
      <c r="BS74" s="120"/>
      <c r="BT74" s="24"/>
      <c r="BU74" s="24"/>
      <c r="BV74" s="24"/>
      <c r="BW74" s="24"/>
      <c r="BX74" s="24"/>
      <c r="BY74" s="5"/>
      <c r="CA74" s="24"/>
      <c r="CB74" s="24"/>
      <c r="CC74" s="24"/>
      <c r="CD74" s="24"/>
      <c r="CE74" s="24"/>
      <c r="CF74" s="5"/>
      <c r="CH74" s="24"/>
      <c r="CI74" s="24"/>
      <c r="CJ74" s="24"/>
      <c r="CK74" s="24"/>
      <c r="CL74" s="24"/>
      <c r="CM74" s="5"/>
      <c r="CO74" s="24"/>
      <c r="CP74" s="24"/>
      <c r="CQ74" s="24"/>
      <c r="CR74" s="24"/>
      <c r="CS74" s="24"/>
    </row>
    <row r="75" spans="45:97" x14ac:dyDescent="0.15">
      <c r="AS75" s="51"/>
      <c r="BM75" s="22"/>
      <c r="BN75" s="21"/>
      <c r="BO75" s="22"/>
      <c r="BP75" s="23"/>
      <c r="BQ75" s="23"/>
      <c r="BR75" s="5"/>
      <c r="BS75" s="120"/>
      <c r="BT75" s="24"/>
      <c r="BU75" s="24"/>
      <c r="BV75" s="24"/>
      <c r="BW75" s="24"/>
      <c r="BX75" s="24"/>
      <c r="BY75" s="5"/>
      <c r="CA75" s="24"/>
      <c r="CB75" s="24"/>
      <c r="CC75" s="24"/>
      <c r="CD75" s="24"/>
      <c r="CE75" s="24"/>
      <c r="CF75" s="5"/>
      <c r="CH75" s="24"/>
      <c r="CI75" s="24"/>
      <c r="CJ75" s="24"/>
      <c r="CK75" s="24"/>
      <c r="CL75" s="24"/>
      <c r="CM75" s="5"/>
      <c r="CO75" s="24"/>
      <c r="CP75" s="24"/>
      <c r="CQ75" s="24"/>
      <c r="CR75" s="24"/>
      <c r="CS75" s="24"/>
    </row>
    <row r="76" spans="45:97" x14ac:dyDescent="0.15">
      <c r="AS76" s="51"/>
      <c r="BM76" s="22"/>
      <c r="BN76" s="21"/>
      <c r="BO76" s="22"/>
      <c r="BP76" s="23"/>
      <c r="BQ76" s="23"/>
      <c r="BR76" s="5"/>
      <c r="BS76" s="120"/>
      <c r="BT76" s="24"/>
      <c r="BU76" s="24"/>
      <c r="BV76" s="24"/>
      <c r="BW76" s="24"/>
      <c r="BX76" s="24"/>
      <c r="BY76" s="5"/>
      <c r="CA76" s="24"/>
      <c r="CB76" s="24"/>
      <c r="CC76" s="24"/>
      <c r="CD76" s="24"/>
      <c r="CE76" s="24"/>
      <c r="CF76" s="5"/>
      <c r="CH76" s="24"/>
      <c r="CI76" s="24"/>
      <c r="CJ76" s="24"/>
      <c r="CK76" s="24"/>
      <c r="CL76" s="24"/>
      <c r="CM76" s="5"/>
      <c r="CO76" s="24"/>
      <c r="CP76" s="24"/>
      <c r="CQ76" s="24"/>
      <c r="CR76" s="24"/>
      <c r="CS76" s="24"/>
    </row>
    <row r="77" spans="45:97" x14ac:dyDescent="0.15">
      <c r="AS77" s="51"/>
      <c r="BM77" s="22"/>
      <c r="BN77" s="21"/>
      <c r="BO77" s="22"/>
      <c r="BP77" s="23"/>
      <c r="BQ77" s="23"/>
      <c r="BR77" s="5"/>
      <c r="BS77" s="120"/>
      <c r="BT77" s="24"/>
      <c r="BU77" s="24"/>
      <c r="BV77" s="24"/>
      <c r="BW77" s="24"/>
      <c r="BX77" s="24"/>
      <c r="BY77" s="5"/>
      <c r="CA77" s="24"/>
      <c r="CB77" s="24"/>
      <c r="CC77" s="24"/>
      <c r="CD77" s="24"/>
      <c r="CE77" s="24"/>
      <c r="CF77" s="5"/>
      <c r="CH77" s="24"/>
      <c r="CI77" s="24"/>
      <c r="CJ77" s="24"/>
      <c r="CK77" s="24"/>
      <c r="CL77" s="24"/>
      <c r="CM77" s="5"/>
      <c r="CO77" s="24"/>
      <c r="CP77" s="24"/>
      <c r="CQ77" s="24"/>
      <c r="CR77" s="24"/>
      <c r="CS77" s="24"/>
    </row>
    <row r="78" spans="45:97" x14ac:dyDescent="0.15">
      <c r="AS78" s="51"/>
      <c r="BM78" s="22"/>
      <c r="BN78" s="21"/>
      <c r="BO78" s="22"/>
      <c r="BP78" s="23"/>
      <c r="BQ78" s="23"/>
      <c r="BR78" s="5"/>
      <c r="BS78" s="120"/>
      <c r="BT78" s="24"/>
      <c r="BU78" s="24"/>
      <c r="BV78" s="24"/>
      <c r="BW78" s="24"/>
      <c r="BX78" s="24"/>
      <c r="BY78" s="5"/>
      <c r="CA78" s="24"/>
      <c r="CB78" s="24"/>
      <c r="CC78" s="24"/>
      <c r="CD78" s="24"/>
      <c r="CE78" s="24"/>
      <c r="CF78" s="5"/>
      <c r="CH78" s="24"/>
      <c r="CI78" s="24"/>
      <c r="CJ78" s="24"/>
      <c r="CK78" s="24"/>
      <c r="CL78" s="24"/>
      <c r="CM78" s="5"/>
      <c r="CO78" s="24"/>
      <c r="CP78" s="24"/>
      <c r="CQ78" s="24"/>
      <c r="CR78" s="24"/>
      <c r="CS78" s="24"/>
    </row>
    <row r="79" spans="45:97" x14ac:dyDescent="0.15">
      <c r="AS79" s="51"/>
      <c r="BM79" s="22"/>
      <c r="BN79" s="21"/>
      <c r="BO79" s="22"/>
      <c r="BP79" s="23"/>
      <c r="BQ79" s="23"/>
    </row>
    <row r="80" spans="45:97" x14ac:dyDescent="0.15">
      <c r="AS80" s="51"/>
      <c r="BM80" s="22"/>
      <c r="BN80" s="21"/>
      <c r="BO80" s="22"/>
      <c r="BP80" s="23"/>
      <c r="BQ80" s="23"/>
    </row>
  </sheetData>
  <sheetProtection algorithmName="SHA-512" hashValue="TnxVR54P+HVS8o+7ol01F8IO/qVaILqtrQdxKIhMmgrdTaO2nEh53PUYbS7QgcjM7ub2t9aJlkjCu5rk45AzkQ==" saltValue="rbbhB14BM6ILeEFTxHcs5g==" spinCount="100000" sheet="1" objects="1" scenarios="1"/>
  <mergeCells count="341">
    <mergeCell ref="CM37:CM38"/>
    <mergeCell ref="CN37:CN38"/>
    <mergeCell ref="CO37:CO38"/>
    <mergeCell ref="CP37:CP38"/>
    <mergeCell ref="BL17:BL18"/>
    <mergeCell ref="BL29:BL30"/>
    <mergeCell ref="BM29:BM30"/>
    <mergeCell ref="BN30:BP30"/>
    <mergeCell ref="BR36:BX38"/>
    <mergeCell ref="BX17:BX18"/>
    <mergeCell ref="CD37:CD38"/>
    <mergeCell ref="CE37:CE38"/>
    <mergeCell ref="CF37:CF38"/>
    <mergeCell ref="BL32:BL34"/>
    <mergeCell ref="BM31:BP31"/>
    <mergeCell ref="BM32:BP34"/>
    <mergeCell ref="CM14:CS14"/>
    <mergeCell ref="CM15:CS15"/>
    <mergeCell ref="CM16:CS16"/>
    <mergeCell ref="BR35:BX35"/>
    <mergeCell ref="CM35:CS35"/>
    <mergeCell ref="BY13:CE13"/>
    <mergeCell ref="BY14:CE14"/>
    <mergeCell ref="BY15:CE15"/>
    <mergeCell ref="BY16:CE16"/>
    <mergeCell ref="CF13:CL13"/>
    <mergeCell ref="CF14:CL14"/>
    <mergeCell ref="CF15:CL15"/>
    <mergeCell ref="CF16:CL16"/>
    <mergeCell ref="BR17:BR18"/>
    <mergeCell ref="BS17:BS18"/>
    <mergeCell ref="BT17:BT18"/>
    <mergeCell ref="BU17:BU18"/>
    <mergeCell ref="BV17:BV18"/>
    <mergeCell ref="BW17:BW18"/>
    <mergeCell ref="BJ22:BJ24"/>
    <mergeCell ref="BK22:BK24"/>
    <mergeCell ref="CM39:CS39"/>
    <mergeCell ref="BR39:BX39"/>
    <mergeCell ref="BY35:CE35"/>
    <mergeCell ref="BY39:CE39"/>
    <mergeCell ref="CF35:CL35"/>
    <mergeCell ref="CF39:CL39"/>
    <mergeCell ref="BL39:BP39"/>
    <mergeCell ref="BY37:BY38"/>
    <mergeCell ref="CR37:CR38"/>
    <mergeCell ref="CS37:CS38"/>
    <mergeCell ref="BZ37:BZ38"/>
    <mergeCell ref="CA37:CA38"/>
    <mergeCell ref="CB37:CB38"/>
    <mergeCell ref="CC37:CC38"/>
    <mergeCell ref="BL36:BP38"/>
    <mergeCell ref="CG37:CG38"/>
    <mergeCell ref="CQ37:CQ38"/>
    <mergeCell ref="CH37:CH38"/>
    <mergeCell ref="CI37:CI38"/>
    <mergeCell ref="CJ37:CJ38"/>
    <mergeCell ref="CK37:CK38"/>
    <mergeCell ref="CL37:CL38"/>
    <mergeCell ref="BI22:BI24"/>
    <mergeCell ref="BH22:BH24"/>
    <mergeCell ref="BG22:BG24"/>
    <mergeCell ref="BF22:BF24"/>
    <mergeCell ref="BE22:BE24"/>
    <mergeCell ref="BD22:BD24"/>
    <mergeCell ref="BC22:BC24"/>
    <mergeCell ref="BB22:BB24"/>
    <mergeCell ref="BA25:BA34"/>
    <mergeCell ref="BF20:BF21"/>
    <mergeCell ref="BE20:BE21"/>
    <mergeCell ref="BD20:BD21"/>
    <mergeCell ref="BC20:BC21"/>
    <mergeCell ref="AO20:AO21"/>
    <mergeCell ref="AO22:AO24"/>
    <mergeCell ref="AW22:AW24"/>
    <mergeCell ref="AV22:AV24"/>
    <mergeCell ref="AQ20:AQ21"/>
    <mergeCell ref="AP20:AP21"/>
    <mergeCell ref="AT22:AT24"/>
    <mergeCell ref="AS22:AS24"/>
    <mergeCell ref="AR22:AR24"/>
    <mergeCell ref="AQ22:AQ24"/>
    <mergeCell ref="AP22:AP24"/>
    <mergeCell ref="AU22:AU24"/>
    <mergeCell ref="AV20:AV21"/>
    <mergeCell ref="AU20:AU21"/>
    <mergeCell ref="AT20:AT21"/>
    <mergeCell ref="AS20:AS21"/>
    <mergeCell ref="AR20:AR21"/>
    <mergeCell ref="AY22:AY24"/>
    <mergeCell ref="AX22:AX24"/>
    <mergeCell ref="S20:S21"/>
    <mergeCell ref="R20:R21"/>
    <mergeCell ref="T20:T21"/>
    <mergeCell ref="T22:T24"/>
    <mergeCell ref="X22:X24"/>
    <mergeCell ref="W22:W24"/>
    <mergeCell ref="V22:V24"/>
    <mergeCell ref="AH20:AH21"/>
    <mergeCell ref="BA22:BA24"/>
    <mergeCell ref="AZ22:AZ24"/>
    <mergeCell ref="AN22:AN24"/>
    <mergeCell ref="AH22:AH24"/>
    <mergeCell ref="AG22:AG24"/>
    <mergeCell ref="AF22:AF24"/>
    <mergeCell ref="AE22:AE24"/>
    <mergeCell ref="AC20:AC21"/>
    <mergeCell ref="AB20:AB21"/>
    <mergeCell ref="AA20:AA21"/>
    <mergeCell ref="Z20:Z21"/>
    <mergeCell ref="Y20:Y21"/>
    <mergeCell ref="X20:X21"/>
    <mergeCell ref="W20:W21"/>
    <mergeCell ref="V20:V21"/>
    <mergeCell ref="U20:U21"/>
    <mergeCell ref="B37:B38"/>
    <mergeCell ref="BL35:BP35"/>
    <mergeCell ref="F20:F21"/>
    <mergeCell ref="G20:G21"/>
    <mergeCell ref="H20:H21"/>
    <mergeCell ref="I20:I21"/>
    <mergeCell ref="J20:J21"/>
    <mergeCell ref="K20:K21"/>
    <mergeCell ref="L20:L21"/>
    <mergeCell ref="M20:M21"/>
    <mergeCell ref="N20:N21"/>
    <mergeCell ref="O20:O21"/>
    <mergeCell ref="P20:P21"/>
    <mergeCell ref="Q20:Q21"/>
    <mergeCell ref="D37:D38"/>
    <mergeCell ref="C22:C24"/>
    <mergeCell ref="B22:B24"/>
    <mergeCell ref="E22:E24"/>
    <mergeCell ref="Q22:Q24"/>
    <mergeCell ref="I22:I24"/>
    <mergeCell ref="J22:J24"/>
    <mergeCell ref="K22:K24"/>
    <mergeCell ref="T25:T29"/>
    <mergeCell ref="S25:S34"/>
    <mergeCell ref="AD22:AD24"/>
    <mergeCell ref="AM22:AM24"/>
    <mergeCell ref="AL22:AL24"/>
    <mergeCell ref="C37:C38"/>
    <mergeCell ref="S22:S24"/>
    <mergeCell ref="AC22:AC24"/>
    <mergeCell ref="AB22:AB24"/>
    <mergeCell ref="AA22:AA24"/>
    <mergeCell ref="Z22:Z24"/>
    <mergeCell ref="Y22:Y24"/>
    <mergeCell ref="N25:N29"/>
    <mergeCell ref="O25:O29"/>
    <mergeCell ref="P25:P29"/>
    <mergeCell ref="Q25:Q29"/>
    <mergeCell ref="R25:R34"/>
    <mergeCell ref="R22:R24"/>
    <mergeCell ref="L22:L24"/>
    <mergeCell ref="D25:D34"/>
    <mergeCell ref="C25:C34"/>
    <mergeCell ref="U25:U34"/>
    <mergeCell ref="CQ11:CQ12"/>
    <mergeCell ref="AK22:AK24"/>
    <mergeCell ref="AJ22:AJ24"/>
    <mergeCell ref="AI22:AI24"/>
    <mergeCell ref="AG20:AG21"/>
    <mergeCell ref="AF20:AF21"/>
    <mergeCell ref="AE20:AE21"/>
    <mergeCell ref="AN20:AN21"/>
    <mergeCell ref="BB20:BB21"/>
    <mergeCell ref="BA20:BA21"/>
    <mergeCell ref="AZ20:AZ21"/>
    <mergeCell ref="BR16:BX16"/>
    <mergeCell ref="BR15:BX15"/>
    <mergeCell ref="BR14:BX14"/>
    <mergeCell ref="BR13:BX13"/>
    <mergeCell ref="BK20:BK21"/>
    <mergeCell ref="BJ20:BJ21"/>
    <mergeCell ref="BI20:BI21"/>
    <mergeCell ref="BH20:BH21"/>
    <mergeCell ref="BG20:BG21"/>
    <mergeCell ref="BL13:BP13"/>
    <mergeCell ref="AY20:AY21"/>
    <mergeCell ref="AX20:AX21"/>
    <mergeCell ref="AW20:AW21"/>
    <mergeCell ref="CR11:CR12"/>
    <mergeCell ref="CE11:CE12"/>
    <mergeCell ref="B20:B21"/>
    <mergeCell ref="BP17:BP18"/>
    <mergeCell ref="BO17:BO18"/>
    <mergeCell ref="BN17:BN18"/>
    <mergeCell ref="BM17:BM18"/>
    <mergeCell ref="D17:D18"/>
    <mergeCell ref="C17:C18"/>
    <mergeCell ref="B17:B18"/>
    <mergeCell ref="E20:E21"/>
    <mergeCell ref="D20:D21"/>
    <mergeCell ref="C20:C21"/>
    <mergeCell ref="AD20:AD21"/>
    <mergeCell ref="AM20:AM21"/>
    <mergeCell ref="AL20:AL21"/>
    <mergeCell ref="AK20:AK21"/>
    <mergeCell ref="AJ20:AJ21"/>
    <mergeCell ref="AI20:AI21"/>
    <mergeCell ref="Y10:Y12"/>
    <mergeCell ref="BL14:BP14"/>
    <mergeCell ref="BL15:BP15"/>
    <mergeCell ref="BL16:BP16"/>
    <mergeCell ref="CM13:CS13"/>
    <mergeCell ref="BY10:CE10"/>
    <mergeCell ref="CF10:CL10"/>
    <mergeCell ref="CM10:CS10"/>
    <mergeCell ref="BR11:BS11"/>
    <mergeCell ref="BT11:BT12"/>
    <mergeCell ref="BU11:BU12"/>
    <mergeCell ref="BV11:BV12"/>
    <mergeCell ref="BW11:BW12"/>
    <mergeCell ref="CF11:CG11"/>
    <mergeCell ref="CH11:CH12"/>
    <mergeCell ref="CI11:CI12"/>
    <mergeCell ref="CJ11:CJ12"/>
    <mergeCell ref="CK11:CK12"/>
    <mergeCell ref="BX11:BX12"/>
    <mergeCell ref="BY11:BZ11"/>
    <mergeCell ref="CA11:CA12"/>
    <mergeCell ref="CB11:CB12"/>
    <mergeCell ref="CC11:CC12"/>
    <mergeCell ref="CD11:CD12"/>
    <mergeCell ref="CS11:CS12"/>
    <mergeCell ref="CL11:CL12"/>
    <mergeCell ref="CM11:CN11"/>
    <mergeCell ref="CO11:CO12"/>
    <mergeCell ref="CP11:CP12"/>
    <mergeCell ref="BR10:BX10"/>
    <mergeCell ref="BM11:BM12"/>
    <mergeCell ref="BN11:BO11"/>
    <mergeCell ref="AG11:AG12"/>
    <mergeCell ref="AH11:AM11"/>
    <mergeCell ref="AN11:AS11"/>
    <mergeCell ref="AT11:AY11"/>
    <mergeCell ref="AZ11:BE11"/>
    <mergeCell ref="BF11:BK11"/>
    <mergeCell ref="Z10:BK10"/>
    <mergeCell ref="AB11:AB12"/>
    <mergeCell ref="AC11:AD11"/>
    <mergeCell ref="AE11:AE12"/>
    <mergeCell ref="AF11:AF12"/>
    <mergeCell ref="Z11:Z12"/>
    <mergeCell ref="AA11:AA12"/>
    <mergeCell ref="BL10:BQ10"/>
    <mergeCell ref="BL11:BL12"/>
    <mergeCell ref="BP11:BP12"/>
    <mergeCell ref="BQ11:BQ12"/>
    <mergeCell ref="A10:A12"/>
    <mergeCell ref="B10:B12"/>
    <mergeCell ref="C10:C12"/>
    <mergeCell ref="D10:D12"/>
    <mergeCell ref="E10:W10"/>
    <mergeCell ref="K25:K29"/>
    <mergeCell ref="L25:L29"/>
    <mergeCell ref="M25:M29"/>
    <mergeCell ref="E11:E12"/>
    <mergeCell ref="F11:F12"/>
    <mergeCell ref="G11:G12"/>
    <mergeCell ref="H11:H12"/>
    <mergeCell ref="I11:I12"/>
    <mergeCell ref="J11:J12"/>
    <mergeCell ref="K11:K12"/>
    <mergeCell ref="U22:U24"/>
    <mergeCell ref="D22:D24"/>
    <mergeCell ref="O22:O24"/>
    <mergeCell ref="P22:P24"/>
    <mergeCell ref="M22:M24"/>
    <mergeCell ref="N22:N24"/>
    <mergeCell ref="F22:F24"/>
    <mergeCell ref="G22:G24"/>
    <mergeCell ref="H22:H24"/>
    <mergeCell ref="D3:F3"/>
    <mergeCell ref="B6:C6"/>
    <mergeCell ref="D6:F6"/>
    <mergeCell ref="B7:C7"/>
    <mergeCell ref="D7:F7"/>
    <mergeCell ref="V11:V12"/>
    <mergeCell ref="W11:W12"/>
    <mergeCell ref="B8:C8"/>
    <mergeCell ref="D8:F8"/>
    <mergeCell ref="X10:X12"/>
    <mergeCell ref="L11:L12"/>
    <mergeCell ref="M11:M12"/>
    <mergeCell ref="N11:N12"/>
    <mergeCell ref="O11:O12"/>
    <mergeCell ref="P11:P12"/>
    <mergeCell ref="Q11:Q12"/>
    <mergeCell ref="R11:R12"/>
    <mergeCell ref="S11:U12"/>
    <mergeCell ref="B25:B34"/>
    <mergeCell ref="E25:E34"/>
    <mergeCell ref="F25:F34"/>
    <mergeCell ref="G25:G34"/>
    <mergeCell ref="H25:H34"/>
    <mergeCell ref="I25:I34"/>
    <mergeCell ref="J25:J34"/>
    <mergeCell ref="AL25:AL34"/>
    <mergeCell ref="AK25:AK34"/>
    <mergeCell ref="AJ25:AJ34"/>
    <mergeCell ref="AI25:AI34"/>
    <mergeCell ref="AH25:AH34"/>
    <mergeCell ref="AG25:AG34"/>
    <mergeCell ref="AF25:AF34"/>
    <mergeCell ref="AE25:AE34"/>
    <mergeCell ref="AD25:AD34"/>
    <mergeCell ref="AC25:AC34"/>
    <mergeCell ref="AB25:AB34"/>
    <mergeCell ref="AA25:AA34"/>
    <mergeCell ref="Z25:Z34"/>
    <mergeCell ref="Y25:Y34"/>
    <mergeCell ref="X25:X34"/>
    <mergeCell ref="W25:W34"/>
    <mergeCell ref="V25:V34"/>
    <mergeCell ref="AQ25:AQ34"/>
    <mergeCell ref="AP25:AP34"/>
    <mergeCell ref="AO25:AO34"/>
    <mergeCell ref="AN25:AN34"/>
    <mergeCell ref="AM25:AM34"/>
    <mergeCell ref="BK25:BK34"/>
    <mergeCell ref="BJ25:BJ34"/>
    <mergeCell ref="BI25:BI34"/>
    <mergeCell ref="BH25:BH34"/>
    <mergeCell ref="BG25:BG34"/>
    <mergeCell ref="BF25:BF34"/>
    <mergeCell ref="BE25:BE34"/>
    <mergeCell ref="BD25:BD34"/>
    <mergeCell ref="BC25:BC34"/>
    <mergeCell ref="BB25:BB34"/>
    <mergeCell ref="AZ25:AZ34"/>
    <mergeCell ref="AY25:AY34"/>
    <mergeCell ref="AX25:AX34"/>
    <mergeCell ref="AW25:AW34"/>
    <mergeCell ref="AV25:AV34"/>
    <mergeCell ref="AU25:AU34"/>
    <mergeCell ref="AT25:AT34"/>
    <mergeCell ref="AS25:AS34"/>
    <mergeCell ref="AR25:AR34"/>
  </mergeCells>
  <phoneticPr fontId="20" type="noConversion"/>
  <conditionalFormatting sqref="AK14:AK20 AQ14:AQ20 AW14:AW20 BC14:BC20 BI14:BI20 AK25 AW25 AQ25 BI25 BC25 AK22 AQ22 AW22 BC22 BI22 AK35:AK39 AQ35:AQ39 AW35:AW39 BC35:BC39 BI35:BI39">
    <cfRule type="containsText" dxfId="87" priority="117" operator="containsText" text="Sin avance">
      <formula>NOT(ISERROR(SEARCH("Sin avance",AK14)))</formula>
    </cfRule>
    <cfRule type="containsText" dxfId="86" priority="118" operator="containsText" text="Crítico">
      <formula>NOT(ISERROR(SEARCH("Crítico",AK14)))</formula>
    </cfRule>
    <cfRule type="containsText" dxfId="85" priority="119" operator="containsText" text="Riesgo">
      <formula>NOT(ISERROR(SEARCH("Riesgo",AK14)))</formula>
    </cfRule>
    <cfRule type="containsText" dxfId="84" priority="120" operator="containsText" text="Aceptable">
      <formula>NOT(ISERROR(SEARCH("Aceptable",AK14)))</formula>
    </cfRule>
  </conditionalFormatting>
  <conditionalFormatting sqref="AK14">
    <cfRule type="containsText" dxfId="83" priority="112" operator="containsText" text="Sin avance">
      <formula>NOT(ISERROR(SEARCH("Sin avance",AK14)))</formula>
    </cfRule>
    <cfRule type="containsText" dxfId="82" priority="113" operator="containsText" text="Crítico">
      <formula>NOT(ISERROR(SEARCH("Crítico",AK14)))</formula>
    </cfRule>
    <cfRule type="containsText" dxfId="81" priority="114" operator="containsText" text="Riesgo">
      <formula>NOT(ISERROR(SEARCH("Riesgo",AK14)))</formula>
    </cfRule>
    <cfRule type="containsText" dxfId="80" priority="115" operator="containsText" text="Aceptable">
      <formula>NOT(ISERROR(SEARCH("Aceptable",AK14)))</formula>
    </cfRule>
  </conditionalFormatting>
  <conditionalFormatting sqref="AK15:AK20 AK39 AK35:AK36">
    <cfRule type="containsText" dxfId="79" priority="102" operator="containsText" text="Sin avance">
      <formula>NOT(ISERROR(SEARCH("Sin avance",AK15)))</formula>
    </cfRule>
    <cfRule type="containsText" dxfId="78" priority="103" operator="containsText" text="Crítico">
      <formula>NOT(ISERROR(SEARCH("Crítico",AK15)))</formula>
    </cfRule>
    <cfRule type="containsText" dxfId="77" priority="104" operator="containsText" text="Riesgo">
      <formula>NOT(ISERROR(SEARCH("Riesgo",AK15)))</formula>
    </cfRule>
    <cfRule type="containsText" dxfId="76" priority="105" operator="containsText" text="Aceptable">
      <formula>NOT(ISERROR(SEARCH("Aceptable",AK15)))</formula>
    </cfRule>
  </conditionalFormatting>
  <conditionalFormatting sqref="BC14">
    <cfRule type="containsText" dxfId="75" priority="62" operator="containsText" text="Sin avance">
      <formula>NOT(ISERROR(SEARCH("Sin avance",BC14)))</formula>
    </cfRule>
    <cfRule type="containsText" dxfId="74" priority="63" operator="containsText" text="Crítico">
      <formula>NOT(ISERROR(SEARCH("Crítico",BC14)))</formula>
    </cfRule>
    <cfRule type="containsText" dxfId="73" priority="64" operator="containsText" text="Riesgo">
      <formula>NOT(ISERROR(SEARCH("Riesgo",BC14)))</formula>
    </cfRule>
    <cfRule type="containsText" dxfId="72" priority="65" operator="containsText" text="Aceptable">
      <formula>NOT(ISERROR(SEARCH("Aceptable",BC14)))</formula>
    </cfRule>
  </conditionalFormatting>
  <conditionalFormatting sqref="AQ15:AQ20 AQ35:AQ36 AQ39">
    <cfRule type="containsText" dxfId="71" priority="86" operator="containsText" text="Sin avance">
      <formula>NOT(ISERROR(SEARCH("Sin avance",AQ15)))</formula>
    </cfRule>
    <cfRule type="containsText" dxfId="70" priority="87" operator="containsText" text="Crítico">
      <formula>NOT(ISERROR(SEARCH("Crítico",AQ15)))</formula>
    </cfRule>
    <cfRule type="containsText" dxfId="69" priority="88" operator="containsText" text="Riesgo">
      <formula>NOT(ISERROR(SEARCH("Riesgo",AQ15)))</formula>
    </cfRule>
    <cfRule type="containsText" dxfId="68" priority="89" operator="containsText" text="Aceptable">
      <formula>NOT(ISERROR(SEARCH("Aceptable",AQ15)))</formula>
    </cfRule>
  </conditionalFormatting>
  <conditionalFormatting sqref="AQ14">
    <cfRule type="containsText" dxfId="67" priority="94" operator="containsText" text="Sin avance">
      <formula>NOT(ISERROR(SEARCH("Sin avance",AQ14)))</formula>
    </cfRule>
    <cfRule type="containsText" dxfId="66" priority="95" operator="containsText" text="Crítico">
      <formula>NOT(ISERROR(SEARCH("Crítico",AQ14)))</formula>
    </cfRule>
    <cfRule type="containsText" dxfId="65" priority="96" operator="containsText" text="Riesgo">
      <formula>NOT(ISERROR(SEARCH("Riesgo",AQ14)))</formula>
    </cfRule>
    <cfRule type="containsText" dxfId="64" priority="97" operator="containsText" text="Aceptable">
      <formula>NOT(ISERROR(SEARCH("Aceptable",AQ14)))</formula>
    </cfRule>
  </conditionalFormatting>
  <conditionalFormatting sqref="AW14">
    <cfRule type="containsText" dxfId="63" priority="78" operator="containsText" text="Sin avance">
      <formula>NOT(ISERROR(SEARCH("Sin avance",AW14)))</formula>
    </cfRule>
    <cfRule type="containsText" dxfId="62" priority="79" operator="containsText" text="Crítico">
      <formula>NOT(ISERROR(SEARCH("Crítico",AW14)))</formula>
    </cfRule>
    <cfRule type="containsText" dxfId="61" priority="80" operator="containsText" text="Riesgo">
      <formula>NOT(ISERROR(SEARCH("Riesgo",AW14)))</formula>
    </cfRule>
    <cfRule type="containsText" dxfId="60" priority="81" operator="containsText" text="Aceptable">
      <formula>NOT(ISERROR(SEARCH("Aceptable",AW14)))</formula>
    </cfRule>
  </conditionalFormatting>
  <conditionalFormatting sqref="AW15:AW20">
    <cfRule type="containsText" dxfId="59" priority="70" operator="containsText" text="Sin avance">
      <formula>NOT(ISERROR(SEARCH("Sin avance",AW15)))</formula>
    </cfRule>
    <cfRule type="containsText" dxfId="58" priority="71" operator="containsText" text="Crítico">
      <formula>NOT(ISERROR(SEARCH("Crítico",AW15)))</formula>
    </cfRule>
    <cfRule type="containsText" dxfId="57" priority="72" operator="containsText" text="Riesgo">
      <formula>NOT(ISERROR(SEARCH("Riesgo",AW15)))</formula>
    </cfRule>
    <cfRule type="containsText" dxfId="56" priority="73" operator="containsText" text="Aceptable">
      <formula>NOT(ISERROR(SEARCH("Aceptable",AW15)))</formula>
    </cfRule>
  </conditionalFormatting>
  <conditionalFormatting sqref="BC15:BC20 BC35:BC36 BC39">
    <cfRule type="containsText" dxfId="55" priority="54" operator="containsText" text="Sin avance">
      <formula>NOT(ISERROR(SEARCH("Sin avance",BC15)))</formula>
    </cfRule>
    <cfRule type="containsText" dxfId="54" priority="55" operator="containsText" text="Crítico">
      <formula>NOT(ISERROR(SEARCH("Crítico",BC15)))</formula>
    </cfRule>
    <cfRule type="containsText" dxfId="53" priority="56" operator="containsText" text="Riesgo">
      <formula>NOT(ISERROR(SEARCH("Riesgo",BC15)))</formula>
    </cfRule>
    <cfRule type="containsText" dxfId="52" priority="57" operator="containsText" text="Aceptable">
      <formula>NOT(ISERROR(SEARCH("Aceptable",BC15)))</formula>
    </cfRule>
  </conditionalFormatting>
  <conditionalFormatting sqref="BI14">
    <cfRule type="containsText" dxfId="51" priority="46" operator="containsText" text="Sin avance">
      <formula>NOT(ISERROR(SEARCH("Sin avance",BI14)))</formula>
    </cfRule>
    <cfRule type="containsText" dxfId="50" priority="47" operator="containsText" text="Crítico">
      <formula>NOT(ISERROR(SEARCH("Crítico",BI14)))</formula>
    </cfRule>
    <cfRule type="containsText" dxfId="49" priority="48" operator="containsText" text="Riesgo">
      <formula>NOT(ISERROR(SEARCH("Riesgo",BI14)))</formula>
    </cfRule>
    <cfRule type="containsText" dxfId="48" priority="49" operator="containsText" text="Aceptable">
      <formula>NOT(ISERROR(SEARCH("Aceptable",BI14)))</formula>
    </cfRule>
  </conditionalFormatting>
  <conditionalFormatting sqref="BI15:BI20 BI39 BI35:BI36">
    <cfRule type="containsText" dxfId="47" priority="38" operator="containsText" text="Sin avance">
      <formula>NOT(ISERROR(SEARCH("Sin avance",BI15)))</formula>
    </cfRule>
    <cfRule type="containsText" dxfId="46" priority="39" operator="containsText" text="Crítico">
      <formula>NOT(ISERROR(SEARCH("Crítico",BI15)))</formula>
    </cfRule>
    <cfRule type="containsText" dxfId="45" priority="40" operator="containsText" text="Riesgo">
      <formula>NOT(ISERROR(SEARCH("Riesgo",BI15)))</formula>
    </cfRule>
    <cfRule type="containsText" dxfId="44" priority="41" operator="containsText" text="Aceptable">
      <formula>NOT(ISERROR(SEARCH("Aceptable",BI15)))</formula>
    </cfRule>
  </conditionalFormatting>
  <conditionalFormatting sqref="BU19:BW19">
    <cfRule type="cellIs" dxfId="43" priority="32" operator="lessThan">
      <formula>0</formula>
    </cfRule>
  </conditionalFormatting>
  <conditionalFormatting sqref="BU20:BW20">
    <cfRule type="cellIs" dxfId="42" priority="31" operator="lessThan">
      <formula>0</formula>
    </cfRule>
  </conditionalFormatting>
  <conditionalFormatting sqref="AK13:AK20 AK35:AK39 AK25 AK22">
    <cfRule type="containsText" dxfId="41" priority="17" operator="containsText" text="Sin avance">
      <formula>NOT(ISERROR(SEARCH("Sin avance",AK13)))</formula>
    </cfRule>
    <cfRule type="containsText" dxfId="40" priority="18" operator="containsText" text="Crítico">
      <formula>NOT(ISERROR(SEARCH("Crítico",AK13)))</formula>
    </cfRule>
    <cfRule type="containsText" dxfId="39" priority="19" operator="containsText" text="Riesgo">
      <formula>NOT(ISERROR(SEARCH("Riesgo",AK13)))</formula>
    </cfRule>
    <cfRule type="containsText" dxfId="38" priority="20" operator="containsText" text="Aceptable">
      <formula>NOT(ISERROR(SEARCH("Aceptable",AK13)))</formula>
    </cfRule>
  </conditionalFormatting>
  <conditionalFormatting sqref="AQ13:AQ20 AQ35:AQ39 AQ25 AQ22">
    <cfRule type="containsText" dxfId="37" priority="13" operator="containsText" text="Sin avance">
      <formula>NOT(ISERROR(SEARCH("Sin avance",AQ13)))</formula>
    </cfRule>
    <cfRule type="containsText" dxfId="36" priority="14" operator="containsText" text="Crítico">
      <formula>NOT(ISERROR(SEARCH("Crítico",AQ13)))</formula>
    </cfRule>
    <cfRule type="containsText" dxfId="35" priority="15" operator="containsText" text="Riesgo">
      <formula>NOT(ISERROR(SEARCH("Riesgo",AQ13)))</formula>
    </cfRule>
    <cfRule type="containsText" dxfId="34" priority="16" operator="containsText" text="Aceptable">
      <formula>NOT(ISERROR(SEARCH("Aceptable",AQ13)))</formula>
    </cfRule>
  </conditionalFormatting>
  <conditionalFormatting sqref="AW13:AW20 AW35:AW39 AW25 AW22">
    <cfRule type="containsText" dxfId="33" priority="9" operator="containsText" text="Sin avance">
      <formula>NOT(ISERROR(SEARCH("Sin avance",AW13)))</formula>
    </cfRule>
    <cfRule type="containsText" dxfId="32" priority="10" operator="containsText" text="Crítico">
      <formula>NOT(ISERROR(SEARCH("Crítico",AW13)))</formula>
    </cfRule>
    <cfRule type="containsText" dxfId="31" priority="11" operator="containsText" text="Riesgo">
      <formula>NOT(ISERROR(SEARCH("Riesgo",AW13)))</formula>
    </cfRule>
    <cfRule type="containsText" dxfId="30" priority="12" operator="containsText" text="Aceptable">
      <formula>NOT(ISERROR(SEARCH("Aceptable",AW13)))</formula>
    </cfRule>
  </conditionalFormatting>
  <conditionalFormatting sqref="BC13:BC20 BC35:BC39 BC25 BC22">
    <cfRule type="containsText" dxfId="29" priority="5" operator="containsText" text="Sin avance">
      <formula>NOT(ISERROR(SEARCH("Sin avance",BC13)))</formula>
    </cfRule>
    <cfRule type="containsText" dxfId="28" priority="6" operator="containsText" text="Crítico">
      <formula>NOT(ISERROR(SEARCH("Crítico",BC13)))</formula>
    </cfRule>
    <cfRule type="containsText" dxfId="27" priority="7" operator="containsText" text="Riesgo">
      <formula>NOT(ISERROR(SEARCH("Riesgo",BC13)))</formula>
    </cfRule>
    <cfRule type="containsText" dxfId="26" priority="8" operator="containsText" text="Aceptable">
      <formula>NOT(ISERROR(SEARCH("Aceptable",BC13)))</formula>
    </cfRule>
  </conditionalFormatting>
  <conditionalFormatting sqref="BI13:BI20 BI35:BI39 BI25 BI22">
    <cfRule type="containsText" dxfId="25" priority="1" operator="containsText" text="Sin avance">
      <formula>NOT(ISERROR(SEARCH("Sin avance",BI13)))</formula>
    </cfRule>
    <cfRule type="containsText" dxfId="24" priority="2" operator="containsText" text="Crítico">
      <formula>NOT(ISERROR(SEARCH("Crítico",BI13)))</formula>
    </cfRule>
    <cfRule type="containsText" dxfId="23" priority="3" operator="containsText" text="Riesgo">
      <formula>NOT(ISERROR(SEARCH("Riesgo",BI13)))</formula>
    </cfRule>
    <cfRule type="containsText" dxfId="22" priority="4" operator="containsText" text="Aceptable">
      <formula>NOT(ISERROR(SEARCH("Aceptable",BI13)))</formula>
    </cfRule>
  </conditionalFormatting>
  <dataValidations count="6">
    <dataValidation type="decimal" allowBlank="1" showInputMessage="1" showErrorMessage="1" sqref="AE22 AE25 AE13:AE20 AE35:AE39">
      <formula1>-100</formula1>
      <formula2>100000</formula2>
    </dataValidation>
    <dataValidation type="decimal" allowBlank="1" showInputMessage="1" showErrorMessage="1" sqref="BP24:BP27 BP22 BP29">
      <formula1>0</formula1>
      <formula2>1000000000</formula2>
    </dataValidation>
    <dataValidation type="whole" allowBlank="1" showInputMessage="1" showErrorMessage="1" sqref="CM40:CM51 BR27:BR28 BY40:BY51 CF27:CF28 CM27:CM28 BY26:BY34 BR22:BR24 BR40:BR51 CF40:CF51 BN22:BN27 BY22:BY24 CM22:CM24 CF22:CF25 BN29:BN30">
      <formula1>1000</formula1>
      <formula2>99101</formula2>
    </dataValidation>
    <dataValidation type="date" allowBlank="1" showInputMessage="1" showErrorMessage="1" sqref="AC39:AD39 AC13:AD20 AC22:AD22 AD25 AC35:AC38 AD35">
      <formula1>36526</formula1>
      <formula2>55153</formula2>
    </dataValidation>
    <dataValidation type="textLength" allowBlank="1" showInputMessage="1" showErrorMessage="1" sqref="AG35:AG36 AF13:AF15 AG39 AG16:AG20 AG22">
      <formula1>1</formula1>
      <formula2>15000</formula2>
    </dataValidation>
    <dataValidation type="whole" allowBlank="1" showInputMessage="1" showErrorMessage="1" sqref="AF35:AF36 AF39 AG13:AG15 AF16:AF20 AF22">
      <formula1>2000</formula1>
      <formula2>2050</formula2>
    </dataValidation>
  </dataValidations>
  <printOptions horizontalCentered="1"/>
  <pageMargins left="0.23622047244094491" right="0.23622047244094491" top="0.74803149606299213" bottom="0.74803149606299213" header="0.31496062992125984" footer="0.31496062992125984"/>
  <pageSetup scale="25" orientation="portrait" r:id="rId1"/>
  <headerFooter>
    <oddFooter>&amp;R&amp;N</oddFooter>
  </headerFooter>
  <colBreaks count="2" manualBreakCount="2">
    <brk id="23" max="40" man="1"/>
    <brk id="45" max="40"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1" operator="containsText" id="{99596183-95E9-470C-ABD8-16D64252787B}">
            <xm:f>NOT(ISERROR(SEARCH("→",T13)))</xm:f>
            <xm:f>"→"</xm:f>
            <x14:dxf>
              <font>
                <color theme="0"/>
              </font>
              <fill>
                <patternFill>
                  <bgColor rgb="FF6E137A"/>
                </patternFill>
              </fill>
            </x14:dxf>
          </x14:cfRule>
          <xm:sqref>T13:T20 T39 T35:T36 T25 T22</xm:sqref>
        </x14:conditionalFormatting>
        <x14:conditionalFormatting xmlns:xm="http://schemas.microsoft.com/office/excel/2006/main">
          <x14:cfRule type="containsText" priority="116" operator="containsText" id="{12F3DED4-614E-4A92-870E-7B3EAD8E03A9}">
            <xm:f>NOT(ISERROR(SEARCH("→",T14)))</xm:f>
            <xm:f>"→"</xm:f>
            <x14:dxf>
              <font>
                <color theme="0"/>
              </font>
              <fill>
                <patternFill>
                  <bgColor rgb="FF6E137A"/>
                </patternFill>
              </fill>
            </x14:dxf>
          </x14:cfRule>
          <xm:sqref>T14</xm:sqref>
        </x14:conditionalFormatting>
        <x14:conditionalFormatting xmlns:xm="http://schemas.microsoft.com/office/excel/2006/main">
          <x14:cfRule type="containsText" priority="106" operator="containsText" id="{3FBC6923-067C-4CC8-9092-2677DB324AB0}">
            <xm:f>NOT(ISERROR(SEARCH("→",T15)))</xm:f>
            <xm:f>"→"</xm:f>
            <x14:dxf>
              <font>
                <color theme="0"/>
              </font>
              <fill>
                <patternFill>
                  <bgColor rgb="FF6E137A"/>
                </patternFill>
              </fill>
            </x14:dxf>
          </x14:cfRule>
          <xm:sqref>T15:T20 T25</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[1]Catálogos!#REF!</xm:f>
          </x14:formula1>
          <xm:sqref>C39 C16 C22 C19 C13:C14 C35:C36</xm:sqref>
        </x14:dataValidation>
        <x14:dataValidation type="list" allowBlank="1" showInputMessage="1" showErrorMessage="1">
          <x14:formula1>
            <xm:f>Catálogos!$B$14:$B$40</xm:f>
          </x14:formula1>
          <xm:sqref>D6:F6</xm:sqref>
        </x14:dataValidation>
        <x14:dataValidation type="list" allowBlank="1" showInputMessage="1" showErrorMessage="1">
          <x14:formula1>
            <xm:f>Catálogos!$A$2:$A$5</xm:f>
          </x14:formula1>
          <xm:sqref>R35:R39 R25 R13:R20 R22</xm:sqref>
        </x14:dataValidation>
        <x14:dataValidation type="list" allowBlank="1" showInputMessage="1" showErrorMessage="1">
          <x14:formula1>
            <xm:f>Catálogos!$H$2:$H$8</xm:f>
          </x14:formula1>
          <xm:sqref>S35:S39 S25 S13:S20 S22</xm:sqref>
        </x14:dataValidation>
        <x14:dataValidation type="list" allowBlank="1" showInputMessage="1" showErrorMessage="1">
          <x14:formula1>
            <xm:f>Catálogos!$B$2:$B$5</xm:f>
          </x14:formula1>
          <xm:sqref>V35:V39 V25 V13:V20 V22</xm:sqref>
        </x14:dataValidation>
        <x14:dataValidation type="list" allowBlank="1" showInputMessage="1" showErrorMessage="1">
          <x14:formula1>
            <xm:f>Catálogos!$C$2:$C$3</xm:f>
          </x14:formula1>
          <xm:sqref>W35:W39 W25 W13:W20 W22</xm:sqref>
        </x14:dataValidation>
        <x14:dataValidation type="list" allowBlank="1" showInputMessage="1" showErrorMessage="1">
          <x14:formula1>
            <xm:f>Catálogos!$D$2:$D$3</xm:f>
          </x14:formula1>
          <xm:sqref>Z22 Z25 Z13:Z20 Z35:Z39</xm:sqref>
        </x14:dataValidation>
        <x14:dataValidation type="list" allowBlank="1" showInputMessage="1" showErrorMessage="1">
          <x14:formula1>
            <xm:f>Catálogos!$E$2:$E$3</xm:f>
          </x14:formula1>
          <xm:sqref>AA22 AA25 AA13:AA20 AA35:AA39</xm:sqref>
        </x14:dataValidation>
        <x14:dataValidation type="list" allowBlank="1" showInputMessage="1" showErrorMessage="1">
          <x14:formula1>
            <xm:f>Catálogos!$F$2:$F$3</xm:f>
          </x14:formula1>
          <xm:sqref>AB22 AB25 AB13:AB20 AB35:AB39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U120"/>
  <sheetViews>
    <sheetView workbookViewId="0">
      <selection activeCell="C6" sqref="C6"/>
    </sheetView>
  </sheetViews>
  <sheetFormatPr baseColWidth="10" defaultColWidth="11.3984375" defaultRowHeight="14" x14ac:dyDescent="0.15"/>
  <cols>
    <col min="70" max="70" width="23.19921875" customWidth="1"/>
    <col min="71" max="71" width="12.3984375" bestFit="1" customWidth="1"/>
  </cols>
  <sheetData>
    <row r="4" spans="1:99" s="56" customFormat="1" ht="52" x14ac:dyDescent="0.15">
      <c r="A4" s="52" t="s">
        <v>91</v>
      </c>
      <c r="B4" s="53" t="s">
        <v>92</v>
      </c>
      <c r="C4" s="53" t="s">
        <v>93</v>
      </c>
      <c r="D4" s="54" t="s">
        <v>94</v>
      </c>
      <c r="E4" s="53" t="s">
        <v>95</v>
      </c>
      <c r="F4" s="55" t="s">
        <v>96</v>
      </c>
      <c r="G4" s="55" t="s">
        <v>97</v>
      </c>
      <c r="H4" s="55" t="s">
        <v>98</v>
      </c>
      <c r="I4" s="55" t="s">
        <v>99</v>
      </c>
      <c r="J4" s="55" t="s">
        <v>100</v>
      </c>
      <c r="K4" s="55" t="s">
        <v>14</v>
      </c>
      <c r="L4" s="55" t="str">
        <f>+MIR_2021!H11</f>
        <v>Descripción de variable 1</v>
      </c>
      <c r="M4" s="55" t="str">
        <f>+MIR_2021!I11</f>
        <v>Descripción de variable 2</v>
      </c>
      <c r="N4" s="55" t="str">
        <f>+MIR_2021!J11</f>
        <v>Descripción de variable 3</v>
      </c>
      <c r="O4" s="55" t="str">
        <f>+MIR_2021!K11</f>
        <v>Descripción de variable 4</v>
      </c>
      <c r="P4" s="55" t="str">
        <f>+MIR_2021!L11</f>
        <v>Descripción de variable 5</v>
      </c>
      <c r="Q4" s="55" t="str">
        <f>+MIR_2021!M11</f>
        <v>Descripción de variable 6</v>
      </c>
      <c r="R4" s="55" t="str">
        <f>+MIR_2021!N11</f>
        <v>Descripción de variable 7</v>
      </c>
      <c r="S4" s="55" t="str">
        <f>+MIR_2021!O11</f>
        <v>Descripción de variable 8</v>
      </c>
      <c r="T4" s="55" t="str">
        <f>+MIR_2021!P11</f>
        <v>Descripción de variable 9</v>
      </c>
      <c r="U4" s="55" t="str">
        <f>+MIR_2021!Q11</f>
        <v>Descripción de variable 10</v>
      </c>
      <c r="V4" s="55" t="s">
        <v>15</v>
      </c>
      <c r="W4" s="55" t="s">
        <v>101</v>
      </c>
      <c r="X4" s="55" t="s">
        <v>102</v>
      </c>
      <c r="Y4" s="55" t="s">
        <v>103</v>
      </c>
      <c r="Z4" s="55" t="s">
        <v>8</v>
      </c>
      <c r="AA4" s="55" t="s">
        <v>9</v>
      </c>
      <c r="AB4" s="56" t="s">
        <v>19</v>
      </c>
      <c r="AC4" s="56" t="s">
        <v>20</v>
      </c>
      <c r="AD4" s="56" t="s">
        <v>104</v>
      </c>
      <c r="AE4" s="57" t="s">
        <v>105</v>
      </c>
      <c r="AF4" s="57" t="s">
        <v>106</v>
      </c>
      <c r="AG4" s="56" t="s">
        <v>107</v>
      </c>
      <c r="AH4" s="58" t="s">
        <v>108</v>
      </c>
      <c r="AI4" s="56" t="s">
        <v>109</v>
      </c>
      <c r="AJ4" s="56" t="s">
        <v>110</v>
      </c>
      <c r="AK4" s="56" t="s">
        <v>111</v>
      </c>
      <c r="AL4" s="56" t="s">
        <v>112</v>
      </c>
      <c r="AM4" s="56" t="s">
        <v>113</v>
      </c>
      <c r="AN4" s="56" t="s">
        <v>46</v>
      </c>
      <c r="AO4" s="56" t="s">
        <v>114</v>
      </c>
      <c r="AP4" s="56" t="s">
        <v>115</v>
      </c>
      <c r="AQ4" s="56" t="s">
        <v>116</v>
      </c>
      <c r="AR4" s="56" t="s">
        <v>117</v>
      </c>
      <c r="AS4" s="56" t="s">
        <v>118</v>
      </c>
      <c r="AT4" s="56" t="s">
        <v>46</v>
      </c>
      <c r="AU4" s="56" t="s">
        <v>114</v>
      </c>
      <c r="AV4" s="56" t="s">
        <v>119</v>
      </c>
      <c r="AW4" s="56" t="s">
        <v>120</v>
      </c>
      <c r="AX4" s="56" t="s">
        <v>121</v>
      </c>
      <c r="AY4" s="56" t="s">
        <v>122</v>
      </c>
      <c r="AZ4" s="56" t="s">
        <v>46</v>
      </c>
      <c r="BA4" s="56" t="s">
        <v>114</v>
      </c>
      <c r="BB4" s="56" t="s">
        <v>123</v>
      </c>
      <c r="BC4" s="56" t="s">
        <v>124</v>
      </c>
      <c r="BD4" s="56" t="s">
        <v>125</v>
      </c>
      <c r="BE4" s="56" t="s">
        <v>126</v>
      </c>
      <c r="BF4" s="56" t="s">
        <v>46</v>
      </c>
      <c r="BG4" s="56" t="s">
        <v>114</v>
      </c>
      <c r="BH4" s="56" t="s">
        <v>127</v>
      </c>
      <c r="BI4" s="56" t="s">
        <v>128</v>
      </c>
      <c r="BJ4" s="59" t="s">
        <v>129</v>
      </c>
      <c r="BK4" s="56" t="s">
        <v>130</v>
      </c>
      <c r="BL4" s="56" t="s">
        <v>46</v>
      </c>
      <c r="BM4" s="56" t="s">
        <v>114</v>
      </c>
      <c r="BN4" s="56" t="s">
        <v>131</v>
      </c>
      <c r="BO4" s="56" t="s">
        <v>80</v>
      </c>
      <c r="BP4" s="60" t="s">
        <v>31</v>
      </c>
      <c r="BQ4" s="60" t="s">
        <v>32</v>
      </c>
      <c r="BR4" s="60" t="s">
        <v>49</v>
      </c>
      <c r="BS4" s="60" t="s">
        <v>33</v>
      </c>
      <c r="BT4" s="60" t="s">
        <v>132</v>
      </c>
      <c r="BU4" s="60" t="s">
        <v>49</v>
      </c>
      <c r="BV4" s="60" t="s">
        <v>133</v>
      </c>
      <c r="BW4" s="60" t="s">
        <v>134</v>
      </c>
      <c r="BX4" s="60" t="s">
        <v>135</v>
      </c>
      <c r="BY4" s="60" t="s">
        <v>136</v>
      </c>
      <c r="BZ4" s="60" t="s">
        <v>137</v>
      </c>
      <c r="CA4" s="60" t="s">
        <v>138</v>
      </c>
      <c r="CB4" s="60" t="s">
        <v>49</v>
      </c>
      <c r="CC4" s="60" t="s">
        <v>139</v>
      </c>
      <c r="CD4" s="60" t="s">
        <v>140</v>
      </c>
      <c r="CE4" s="60" t="s">
        <v>141</v>
      </c>
      <c r="CF4" s="60" t="s">
        <v>142</v>
      </c>
      <c r="CG4" s="60" t="s">
        <v>143</v>
      </c>
      <c r="CH4" s="60" t="s">
        <v>144</v>
      </c>
      <c r="CI4" s="60" t="s">
        <v>49</v>
      </c>
      <c r="CJ4" s="60" t="s">
        <v>145</v>
      </c>
      <c r="CK4" s="60" t="s">
        <v>146</v>
      </c>
      <c r="CL4" s="60" t="s">
        <v>147</v>
      </c>
      <c r="CM4" s="60" t="s">
        <v>148</v>
      </c>
      <c r="CN4" s="60" t="s">
        <v>149</v>
      </c>
      <c r="CO4" s="60" t="s">
        <v>150</v>
      </c>
      <c r="CP4" s="60" t="s">
        <v>49</v>
      </c>
      <c r="CQ4" s="60" t="s">
        <v>151</v>
      </c>
      <c r="CR4" s="60" t="s">
        <v>152</v>
      </c>
      <c r="CS4" s="60" t="s">
        <v>153</v>
      </c>
      <c r="CT4" s="60" t="s">
        <v>154</v>
      </c>
      <c r="CU4" s="60" t="s">
        <v>155</v>
      </c>
    </row>
    <row r="5" spans="1:99" s="57" customFormat="1" ht="13" x14ac:dyDescent="0.15">
      <c r="A5" s="61"/>
      <c r="B5" s="62"/>
      <c r="C5" s="62"/>
      <c r="D5" s="63"/>
      <c r="E5" s="62"/>
      <c r="F5" s="64"/>
      <c r="G5" s="64"/>
      <c r="H5" s="64"/>
      <c r="I5" s="64"/>
      <c r="J5" s="64"/>
      <c r="K5" s="64"/>
      <c r="L5" s="64"/>
      <c r="M5" s="64"/>
      <c r="N5" s="64"/>
      <c r="O5" s="64"/>
      <c r="P5" s="64"/>
      <c r="Q5" s="64"/>
      <c r="R5" s="64"/>
      <c r="S5" s="64"/>
      <c r="T5" s="64"/>
      <c r="U5" s="64"/>
      <c r="V5" s="64"/>
      <c r="W5" s="64"/>
      <c r="X5" s="64"/>
      <c r="Y5" s="64"/>
      <c r="Z5" s="64"/>
      <c r="AA5" s="64"/>
      <c r="AE5" s="56"/>
      <c r="AF5" s="56"/>
      <c r="AH5" s="65"/>
      <c r="BJ5" s="66"/>
      <c r="BP5" s="72"/>
      <c r="BQ5" s="72"/>
      <c r="BR5" s="73"/>
      <c r="BS5" s="72">
        <f>+MIR_2021!BP12</f>
        <v>0</v>
      </c>
      <c r="BT5" s="72"/>
      <c r="BU5" s="74"/>
      <c r="BV5" s="74"/>
      <c r="BW5" s="74"/>
      <c r="BX5" s="74"/>
      <c r="BY5" s="74"/>
      <c r="BZ5" s="72"/>
      <c r="CA5" s="72"/>
      <c r="CB5" s="74"/>
      <c r="CC5" s="74"/>
      <c r="CD5" s="74"/>
      <c r="CE5" s="74"/>
      <c r="CF5" s="74"/>
      <c r="CG5" s="72"/>
      <c r="CH5" s="72"/>
      <c r="CI5" s="74"/>
      <c r="CJ5" s="74"/>
      <c r="CK5" s="74"/>
      <c r="CL5" s="74"/>
      <c r="CM5" s="74"/>
      <c r="CN5" s="72"/>
      <c r="CO5" s="72"/>
      <c r="CP5" s="74"/>
      <c r="CQ5" s="74"/>
      <c r="CR5" s="74"/>
      <c r="CS5" s="74"/>
      <c r="CT5" s="74"/>
      <c r="CU5" s="74"/>
    </row>
    <row r="6" spans="1:99" s="68" customFormat="1" ht="13" x14ac:dyDescent="0.15">
      <c r="A6" s="67">
        <f>+VLOOKUP($D6,Catálogos!$A$14:$E$40,5,0)</f>
        <v>2</v>
      </c>
      <c r="B6" s="69" t="str">
        <f>+VLOOKUP(D6,Catálogos!$A$14:$C$40,3,FALSE)</f>
        <v>Promover el pleno ejercicio de los derechos de acceso a la información pública y de protección de datos personales, así como la transparencia y apertura de las instituciones públicas.</v>
      </c>
      <c r="C6" s="69" t="str">
        <f>+VLOOKUP(D6,Catálogos!$A$14:$F$40,6,FALSE)</f>
        <v>Presidencia</v>
      </c>
      <c r="D6" s="68" t="str">
        <f>+MID(MIR_2021!$D$6,1,3)</f>
        <v>170</v>
      </c>
      <c r="E6" s="69" t="str">
        <f>+MID(MIR_2021!$D$6,7,150)</f>
        <v>Dirección General de Comunicación Social y Difusión</v>
      </c>
      <c r="F6" s="68" t="str">
        <f>IF(MIR_2021!B13=0,F5,MIR_2021!B13)</f>
        <v>GAF01</v>
      </c>
      <c r="G6" s="68" t="str">
        <f>IF(MIR_2021!C13=0,G5,MIR_2021!C13)</f>
        <v>Fin</v>
      </c>
      <c r="H6" s="69" t="str">
        <f>IF(MIR_2021!D13="",H5,MIR_2021!D13)</f>
        <v>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v>
      </c>
      <c r="I6" s="69" t="str">
        <f>+MIR_2021!E13</f>
        <v>Tasa de incremento de las personas que conocen o han oído hablar del INAI</v>
      </c>
      <c r="J6" s="69" t="str">
        <f>+MIR_2021!F13</f>
        <v>Mide, a través de un reactivo estratégico de la Encuesta Nacional de Percepción Ciudadana (ENPC), la variación del porcentaje de personas de la población que conocen o han oído hablar del INAI
Nota: Los resultados pueden ser desglosados por género en atención a las directrices de equidad de género del Instituto.</v>
      </c>
      <c r="K6" s="69" t="str">
        <f>+MIR_2021!G13</f>
        <v>((Porcentaje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v>
      </c>
      <c r="L6" s="69" t="str">
        <f>+MIR_2021!H13</f>
        <v>Porcentaje de personas que conocen de la existencia del Instituto Nacional de Transparencia, Acceso a la Información y Protección de Datos Personales en ENPC: Porcentaje de personas que dijeron conocer la existencia del INAI en el reactivo "¿Conoce o ha oído hablar del Instituto Nacional de Transparencia, Acceso a la Información y Protección de Datos Personales?" de la Encuesta Nacional de Percepción Ciudadana; esta encuesta es aplicada cada año.</v>
      </c>
      <c r="M6" s="69">
        <f>+MIR_2021!I13</f>
        <v>0</v>
      </c>
      <c r="N6" s="69">
        <f>+MIR_2021!J13</f>
        <v>0</v>
      </c>
      <c r="O6" s="69">
        <f>+MIR_2021!K13</f>
        <v>0</v>
      </c>
      <c r="P6" s="69">
        <f>+MIR_2021!L13</f>
        <v>0</v>
      </c>
      <c r="Q6" s="69">
        <f>+MIR_2021!M13</f>
        <v>0</v>
      </c>
      <c r="R6" s="69">
        <f>+MIR_2021!N13</f>
        <v>0</v>
      </c>
      <c r="S6" s="69">
        <f>+MIR_2021!O13</f>
        <v>0</v>
      </c>
      <c r="T6" s="69">
        <f>+MIR_2021!P13</f>
        <v>0</v>
      </c>
      <c r="U6" s="69">
        <f>+MIR_2021!Q13</f>
        <v>0</v>
      </c>
      <c r="V6" s="69" t="str">
        <f>IF(MIR_2021!R13=0,V5,MIR_2021!R13)</f>
        <v>Anual</v>
      </c>
      <c r="W6" s="69" t="str">
        <f>IF(MIR_2021!S13=0,W5,MIR_2021!S13)</f>
        <v>Tasa de variación</v>
      </c>
      <c r="X6" s="69" t="str">
        <f>+MIR_2021!V13</f>
        <v>Eficacia</v>
      </c>
      <c r="Y6" s="69" t="str">
        <f>+MIR_2021!W13</f>
        <v>Estratégico</v>
      </c>
      <c r="Z6" s="69" t="str">
        <f>+MIR_2021!X13</f>
        <v xml:space="preserve">Encuesta Nacional de Percepción Ciudadana (INAI), publicada en el portal del INAI (http://inicio.inai.org.mx/SitePages/EstudiosF.aspx) </v>
      </c>
      <c r="AA6" s="69" t="str">
        <f>IF(AND(MIR_2021!Y13="",H6=H5),AA5,MIR_2021!Y13)</f>
        <v>La legislación en materia de Acceso a la Información y Protección de Datos Personales permanecen vigentes.</v>
      </c>
      <c r="AB6" s="69" t="str">
        <f>+MIR_2021!Z13</f>
        <v>Relativo</v>
      </c>
      <c r="AC6" s="69" t="str">
        <f>+MIR_2021!AA13</f>
        <v xml:space="preserve">Constante </v>
      </c>
      <c r="AD6" s="69" t="str">
        <f>+MIR_2021!AB13</f>
        <v>Ascendente</v>
      </c>
      <c r="AE6" s="77">
        <f>+MIR_2021!AC13</f>
        <v>44197</v>
      </c>
      <c r="AF6" s="77">
        <f>+MIR_2021!AD13</f>
        <v>44561</v>
      </c>
      <c r="AG6" s="68">
        <f>+MIR_2021!AE13</f>
        <v>54</v>
      </c>
      <c r="AH6" s="68">
        <f>+MIR_2021!AF13</f>
        <v>2016</v>
      </c>
      <c r="AI6" s="68" t="str">
        <f>+MIR_2021!AG13</f>
        <v>Se calculó la línea base con información de 2016</v>
      </c>
      <c r="AJ6" s="68">
        <f>+MIR_2021!AH13</f>
        <v>5</v>
      </c>
      <c r="AK6" s="68">
        <f>+MIR_2021!AN13</f>
        <v>0</v>
      </c>
      <c r="AL6" s="68" t="str">
        <f ca="1">IF(MIR_2021!AO13="","-",IF(AN6="No aplica","-",IF(MIR_2021!AO13="Sin avance","Sin avance",IF(MIR_2021!AO13&lt;&gt;"Sin avance",IFERROR(_xlfn.FORMULATEXT(MIR_2021!AO13),CONCATENATE("=",MIR_2021!AO13)),"0"))))</f>
        <v>-</v>
      </c>
      <c r="AM6" s="68" t="str">
        <f ca="1">+MIR_2021!AP13</f>
        <v>No aplica</v>
      </c>
      <c r="AN6" s="68" t="str">
        <f ca="1">+MIR_2021!AQ13</f>
        <v>No aplica</v>
      </c>
      <c r="AO6" s="68" t="str">
        <f ca="1">+MIR_2021!AR13</f>
        <v>No aplica</v>
      </c>
      <c r="AP6" s="78" t="str">
        <f>IF(MIR_2021!AS13="","-",MIR_2021!AS13)</f>
        <v>-</v>
      </c>
      <c r="AQ6" s="68">
        <f>+MIR_2021!AT13</f>
        <v>0</v>
      </c>
      <c r="AR6" s="68" t="str">
        <f ca="1">+IF(MIR_2021!AU13="","-",IF(AT6="No aplica","-",IF(MIR_2021!AU13="Sin avance","Sin avance",IF(MIR_2021!AU13&lt;&gt;"Sin avance",IFERROR(_xlfn.FORMULATEXT(MIR_2021!AU13),CONCATENATE("=",MIR_2021!AU13)),"0"))))</f>
        <v>-</v>
      </c>
      <c r="AS6" s="68" t="str">
        <f ca="1">+MIR_2021!AV13</f>
        <v>No aplica</v>
      </c>
      <c r="AT6" s="68" t="str">
        <f ca="1">+MIR_2021!AW13</f>
        <v>No aplica</v>
      </c>
      <c r="AU6" s="68" t="str">
        <f ca="1">+MIR_2021!AX13</f>
        <v>No aplica</v>
      </c>
      <c r="AV6" s="78" t="str">
        <f>IF(MIR_2021!AY13="","-",MIR_2021!AY13)</f>
        <v>-</v>
      </c>
      <c r="AW6" s="68">
        <f>+MIR_2021!AZ13</f>
        <v>0</v>
      </c>
      <c r="AX6" s="70" t="str">
        <f ca="1">+IF(MIR_2021!BA13="","-",IF(AZ6="No aplica","-",IF(MIR_2021!BA13="Sin avance","Sin avance",IF(MIR_2021!BA13&lt;&gt;"Sin avance",IFERROR(_xlfn.FORMULATEXT(MIR_2021!BA13),CONCATENATE("=",MIR_2021!BA13)),"0"))))</f>
        <v>-</v>
      </c>
      <c r="AY6" s="68" t="str">
        <f ca="1">+MIR_2021!BB13</f>
        <v>No aplica</v>
      </c>
      <c r="AZ6" s="68" t="str">
        <f ca="1">+MIR_2021!BC13</f>
        <v>No aplica</v>
      </c>
      <c r="BA6" s="68" t="str">
        <f ca="1">+MIR_2021!BD13</f>
        <v>No aplica</v>
      </c>
      <c r="BB6" s="78" t="str">
        <f>IF(MIR_2021!BE13="","-",MIR_2021!BE13)</f>
        <v>-</v>
      </c>
      <c r="BC6" s="68">
        <f>+MIR_2021!BF13</f>
        <v>0</v>
      </c>
      <c r="BD6" s="68" t="str">
        <f ca="1">+IF(MIR_2021!BG13="","-",IF(BF6="No aplica","-",IF(MIR_2021!BG13="Sin avance","Sin avance",IF(MIR_2021!BG13&lt;&gt;"Sin avance",IFERROR(_xlfn.FORMULATEXT(MIR_2021!BG13),CONCATENATE("=",MIR_2021!BG13)),"0"))))</f>
        <v>-</v>
      </c>
      <c r="BE6" s="68" t="str">
        <f ca="1">+MIR_2021!BH13</f>
        <v>No aplica</v>
      </c>
      <c r="BF6" s="68" t="str">
        <f ca="1">+MIR_2021!BI13</f>
        <v>No aplica</v>
      </c>
      <c r="BG6" s="68" t="str">
        <f ca="1">+MIR_2021!BJ13</f>
        <v>No aplica</v>
      </c>
      <c r="BH6" s="78" t="str">
        <f>IF(MIR_2021!BK13="","-",MIR_2021!BK13)</f>
        <v>-</v>
      </c>
      <c r="BI6" s="68">
        <f>+MIR_2021!AH13</f>
        <v>5</v>
      </c>
      <c r="BJ6" s="71" t="str">
        <f ca="1">+IF(MIR_2021!AI13="","-",IF(BL6="No aplica","-",IF(MIR_2021!AI13="Sin avance","Sin avance",IF(MIR_2021!AI13&lt;&gt;"Sin avance",IFERROR(_xlfn.FORMULATEXT(MIR_2021!AI13),CONCATENATE("=",MIR_2021!AI13)),"-"))))</f>
        <v>-</v>
      </c>
      <c r="BK6" s="68" t="str">
        <f ca="1">+MIR_2021!AJ13</f>
        <v/>
      </c>
      <c r="BL6" s="68" t="str">
        <f ca="1">+MIR_2021!AK13</f>
        <v>Ingresar meta alcanzada</v>
      </c>
      <c r="BM6" s="68" t="str">
        <f ca="1">+MIR_2021!AL13</f>
        <v/>
      </c>
      <c r="BN6" s="78" t="str">
        <f>IF(MIR_2021!AM13="","-",MIR_2021!AM13)</f>
        <v>-</v>
      </c>
      <c r="BO6" s="119" t="str">
        <f>IF(MIR_2021!BL13="","-",MIR_2021!BL13)</f>
        <v>Nivel Fin no se presupuesta</v>
      </c>
      <c r="BP6" s="119" t="str">
        <f>IF(MIR_2021!BM13="","-",MIR_2021!BM13)</f>
        <v>-</v>
      </c>
      <c r="BQ6" s="119" t="str">
        <f>IF(MIR_2021!BN13="","-",MIR_2021!BN13)</f>
        <v>-</v>
      </c>
      <c r="BR6" s="119" t="str">
        <f>IF(MIR_2021!BO13="","-",MIR_2021!BO13)</f>
        <v>-</v>
      </c>
      <c r="BS6" s="74" t="str">
        <f>IF(MIR_2021!BP13="","-",MIR_2021!BP13)</f>
        <v>-</v>
      </c>
      <c r="BT6" s="119" t="str">
        <f>IF(MIR_2021!BR13="","-",MIR_2021!BR13)</f>
        <v>Nivel Fin no se presupuesta</v>
      </c>
      <c r="BU6" s="119" t="str">
        <f>IF(MIR_2021!BS13="","-",MIR_2021!BS13)</f>
        <v>-</v>
      </c>
      <c r="BV6" s="74" t="str">
        <f>IF(MIR_2021!BT13="","-",MIR_2021!BT13)</f>
        <v>-</v>
      </c>
      <c r="BW6" s="74" t="str">
        <f>IF(MIR_2021!BU13="","-",MIR_2021!BU13)</f>
        <v>-</v>
      </c>
      <c r="BX6" s="74" t="str">
        <f>IF(MIR_2021!BV13="","-",MIR_2021!BV13)</f>
        <v>-</v>
      </c>
      <c r="BY6" s="74" t="str">
        <f>IF(MIR_2021!BW13="","-",MIR_2021!BW13)</f>
        <v>-</v>
      </c>
      <c r="BZ6" s="74" t="str">
        <f>IF(MIR_2021!BX13="","-",MIR_2021!BX13)</f>
        <v>-</v>
      </c>
      <c r="CA6" s="119" t="str">
        <f>IF(MIR_2021!BY13="","-",MIR_2021!BY13)</f>
        <v>Nivel Fin no se presupuesta</v>
      </c>
      <c r="CB6" s="119" t="str">
        <f>IF(MIR_2021!BZ13="","-",MIR_2021!BZ13)</f>
        <v>-</v>
      </c>
      <c r="CC6" s="74" t="str">
        <f>IF(MIR_2021!CA13="","-",MIR_2021!CA13)</f>
        <v>-</v>
      </c>
      <c r="CD6" s="74" t="str">
        <f>IF(MIR_2021!CB13="","-",MIR_2021!CB13)</f>
        <v>-</v>
      </c>
      <c r="CE6" s="74" t="str">
        <f>IF(MIR_2021!CC13="","-",MIR_2021!CC13)</f>
        <v>-</v>
      </c>
      <c r="CF6" s="74" t="str">
        <f>IF(MIR_2021!CD13="","-",MIR_2021!CD13)</f>
        <v>-</v>
      </c>
      <c r="CG6" s="74" t="str">
        <f>IF(MIR_2021!CE13="","-",MIR_2021!CE13)</f>
        <v>-</v>
      </c>
      <c r="CH6" s="119" t="str">
        <f>IF(MIR_2021!CF13="","-",MIR_2021!CF13)</f>
        <v>Nivel Fin no se presupuesta</v>
      </c>
      <c r="CI6" s="119" t="str">
        <f>IF(MIR_2021!CG13="","-",MIR_2021!CG13)</f>
        <v>-</v>
      </c>
      <c r="CJ6" s="74" t="str">
        <f>IF(MIR_2021!CH13="","-",MIR_2021!CH13)</f>
        <v>-</v>
      </c>
      <c r="CK6" s="74" t="str">
        <f>IF(MIR_2021!CI13="","-",MIR_2021!CI13)</f>
        <v>-</v>
      </c>
      <c r="CL6" s="74" t="str">
        <f>IF(MIR_2021!CJ13="","-",MIR_2021!CJ13)</f>
        <v>-</v>
      </c>
      <c r="CM6" s="74" t="str">
        <f>IF(MIR_2021!CK13="","-",MIR_2021!CK13)</f>
        <v>-</v>
      </c>
      <c r="CN6" s="74" t="str">
        <f>IF(MIR_2021!CL13="","-",MIR_2021!CL13)</f>
        <v>-</v>
      </c>
      <c r="CO6" s="119" t="str">
        <f>IF(MIR_2021!CM13="","-",MIR_2021!CM13)</f>
        <v>Nivel Fin no se presupuesta</v>
      </c>
      <c r="CP6" s="119" t="str">
        <f>IF(MIR_2021!CN13="","-",MIR_2021!CN13)</f>
        <v>-</v>
      </c>
      <c r="CQ6" s="74" t="str">
        <f>IF(MIR_2021!CO13="","-",MIR_2021!CO13)</f>
        <v>-</v>
      </c>
      <c r="CR6" s="74" t="str">
        <f>IF(MIR_2021!CP13="","-",MIR_2021!CP13)</f>
        <v>-</v>
      </c>
      <c r="CS6" s="74" t="str">
        <f>IF(MIR_2021!CQ13="","-",MIR_2021!CQ13)</f>
        <v>-</v>
      </c>
      <c r="CT6" s="74" t="str">
        <f>IF(MIR_2021!CR13="","-",MIR_2021!CR13)</f>
        <v>-</v>
      </c>
      <c r="CU6" s="74" t="str">
        <f>IF(MIR_2021!CS13="","-",MIR_2021!CS13)</f>
        <v>-</v>
      </c>
    </row>
    <row r="7" spans="1:99" s="68" customFormat="1" ht="13" x14ac:dyDescent="0.15">
      <c r="A7" s="67">
        <f>+VLOOKUP($D7,Catálogos!$A$14:$E$40,5,0)</f>
        <v>2</v>
      </c>
      <c r="B7" s="69" t="str">
        <f>+VLOOKUP(D7,Catálogos!$A$14:$C$40,3,FALSE)</f>
        <v>Promover el pleno ejercicio de los derechos de acceso a la información pública y de protección de datos personales, así como la transparencia y apertura de las instituciones públicas.</v>
      </c>
      <c r="C7" s="69" t="str">
        <f>+VLOOKUP(D7,Catálogos!$A$14:$F$40,6,FALSE)</f>
        <v>Presidencia</v>
      </c>
      <c r="D7" s="68" t="str">
        <f>+MID(MIR_2021!$D$6,1,3)</f>
        <v>170</v>
      </c>
      <c r="E7" s="69" t="str">
        <f>+MID(MIR_2021!$D$6,7,150)</f>
        <v>Dirección General de Comunicación Social y Difusión</v>
      </c>
      <c r="F7" s="68" t="str">
        <f>IF(MIR_2021!B14=0,F6,MIR_2021!B14)</f>
        <v>GAP01</v>
      </c>
      <c r="G7" s="68" t="str">
        <f>IF(MIR_2021!C14=0,G6,MIR_2021!C14)</f>
        <v>Propósito</v>
      </c>
      <c r="H7" s="69" t="str">
        <f>IF(MIR_2021!D14="",H6,MIR_2021!D14)</f>
        <v>La ciudadanía, el personal y los medios de comunicación reconocen la identidad y quehacer del INAI.</v>
      </c>
      <c r="I7" s="69" t="str">
        <f>+MIR_2021!E14</f>
        <v xml:space="preserve">Índice de posicionamiento de identidad institucional. </v>
      </c>
      <c r="J7" s="69" t="str">
        <f>+MIR_2021!F14</f>
        <v>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está asociada a gastos en materia de comunicación social. 
Nota: A partir de este año, todas las encuestas contemplarán un desglose por género en atención a las directrices de equidad de género del Instituto.</v>
      </c>
      <c r="K7" s="69" t="str">
        <f>+MIR_2021!G14</f>
        <v>X=((X1*0.2)*(X2*0.2)*(X3*0.6))
Donde X1 es el posicionamiento de identidad entre el personal, X2 es el posicionamiento de identidad entre medios de comunicación y X3 es el posicionamiento de identidad entre la ciudadanía.</v>
      </c>
      <c r="L7" s="69" t="str">
        <f>+MIR_2021!H14</f>
        <v xml:space="preserve">Posicionamiento de identidad entre el personal: Promedio de la valoración del personal a los siguientes reactivos de la encuesta de Clima/desarrollo organizacional: "1.- Del 1 al 10, ¿qué tan identificado se siente usted con los valores institucionales?" y  "2.- Del 1 al 10, ¿qué tan comprometido se siente usted con los objetivos institucionales?" </v>
      </c>
      <c r="M7" s="69" t="str">
        <f>+MIR_2021!I14</f>
        <v>Posicionamiento de identidad entre medios de comunicación: Promedio de la valoración de los medios de comunicación a los siguientes reactivos de la encuesta INAI a medios de comunicación: "1. Siendo 10 la máxima y 1 la mínima, ¿qué calificación asignaría, a la labor que realiza el INAI en cuanto a garantizar el acceso a la información a los periodistas?" y "2.- Siendo 10 la máxima y 1 la mínima, ¿qué calificación asignaría a la labor que realiza el INAI en cuanto a la difusión acerca de la protección de datos personales?</v>
      </c>
      <c r="N7" s="69" t="str">
        <f>+MIR_2021!J14</f>
        <v>Posicionamiento de identidad entre la ciudadanía: Valoración de la ciudadanía acerca de la identidad institucional mediante el siguiente reactivo en la Encuesta Nacional de Percepción Ciudadana: "¿Conoce o ha oído hablar del Instituto Nacional de Transparencia, Acceso a la Información y Protección de Datos Personales?" El porcentaje resultante se traduce a una calificación de 1 a 10 para cálculo del cálculo del índice.</v>
      </c>
      <c r="O7" s="69">
        <f>+MIR_2021!K14</f>
        <v>0</v>
      </c>
      <c r="P7" s="69">
        <f>+MIR_2021!L14</f>
        <v>0</v>
      </c>
      <c r="Q7" s="69">
        <f>+MIR_2021!M14</f>
        <v>0</v>
      </c>
      <c r="R7" s="69">
        <f>+MIR_2021!N14</f>
        <v>0</v>
      </c>
      <c r="S7" s="69">
        <f>+MIR_2021!O14</f>
        <v>0</v>
      </c>
      <c r="T7" s="69">
        <f>+MIR_2021!P14</f>
        <v>0</v>
      </c>
      <c r="U7" s="69">
        <f>+MIR_2021!Q14</f>
        <v>0</v>
      </c>
      <c r="V7" s="69" t="str">
        <f>IF(MIR_2021!R14=0,V6,MIR_2021!R14)</f>
        <v>Anual</v>
      </c>
      <c r="W7" s="69" t="str">
        <f>IF(MIR_2021!S14=0,W6,MIR_2021!S14)</f>
        <v>Índice</v>
      </c>
      <c r="X7" s="69" t="str">
        <f>+MIR_2021!V14</f>
        <v>Calidad</v>
      </c>
      <c r="Y7" s="69" t="str">
        <f>+MIR_2021!W14</f>
        <v>Estratégico</v>
      </c>
      <c r="Z7" s="69" t="str">
        <f>+MIR_2021!X14</f>
        <v>- Resultados de la Encuesta Nacional de Percepción Ciudadana, INAI 2020, disponible en la página de internet del Instituto (http://inicio.inai.org.mx/SitePages/EstudiosF.aspx)
- Resultados de la Encuesta INAI de Instrumentos de Comunicación Interna, que obra en los expedientes de la DGCSD y en la Intranet INAI (www.intranet.inai.org.mx).
- Resultados de la Encuesta a Medios de Comunicación sobre la labores de Comunicación Social INAI, 2020, que obra en los expedientes de la DGCSD.</v>
      </c>
      <c r="AA7" s="69" t="str">
        <f>IF(AND(MIR_2021!Y14="",H7=H6),AA6,MIR_2021!Y14)</f>
        <v>La población objetivo conoce los mecanismos para el ejercicio de los derechos de acceso a la información y protección de datos personales.</v>
      </c>
      <c r="AB7" s="69" t="str">
        <f>+MIR_2021!Z14</f>
        <v>Relativo</v>
      </c>
      <c r="AC7" s="69" t="str">
        <f>+MIR_2021!AA14</f>
        <v xml:space="preserve">Constante </v>
      </c>
      <c r="AD7" s="69" t="str">
        <f>+MIR_2021!AB14</f>
        <v>Ascendente</v>
      </c>
      <c r="AE7" s="77">
        <f>+MIR_2021!AC14</f>
        <v>44197</v>
      </c>
      <c r="AF7" s="77">
        <f>+MIR_2021!AD14</f>
        <v>44561</v>
      </c>
      <c r="AG7" s="68">
        <f>+MIR_2021!AE14</f>
        <v>6.92</v>
      </c>
      <c r="AH7" s="68">
        <f>+MIR_2021!AF14</f>
        <v>2017</v>
      </c>
      <c r="AI7" s="68" t="str">
        <f>+MIR_2021!AG14</f>
        <v>Se calculó la línea base con información de 2017</v>
      </c>
      <c r="AJ7" s="68">
        <f>+MIR_2021!AH14</f>
        <v>7.1</v>
      </c>
      <c r="AK7" s="68">
        <f>+MIR_2021!AN14</f>
        <v>0</v>
      </c>
      <c r="AL7" s="68" t="str">
        <f ca="1">IF(MIR_2021!AO14="","-",IF(AN7="No aplica","-",IF(MIR_2021!AO14="Sin avance","Sin avance",IF(MIR_2021!AO14&lt;&gt;"Sin avance",IFERROR(_xlfn.FORMULATEXT(MIR_2021!AO14),CONCATENATE("=",MIR_2021!AO14)),"0"))))</f>
        <v>-</v>
      </c>
      <c r="AM7" s="68" t="str">
        <f ca="1">+MIR_2021!AP14</f>
        <v>No aplica</v>
      </c>
      <c r="AN7" s="68" t="str">
        <f ca="1">+MIR_2021!AQ14</f>
        <v>No aplica</v>
      </c>
      <c r="AO7" s="68" t="str">
        <f ca="1">+MIR_2021!AR14</f>
        <v>No aplica</v>
      </c>
      <c r="AP7" s="78" t="str">
        <f>IF(MIR_2021!AS14="","-",MIR_2021!AS14)</f>
        <v>-</v>
      </c>
      <c r="AQ7" s="68">
        <f>+MIR_2021!AT14</f>
        <v>0</v>
      </c>
      <c r="AR7" s="68" t="str">
        <f ca="1">+IF(MIR_2021!AU14="","-",IF(AT7="No aplica","-",IF(MIR_2021!AU14="Sin avance","Sin avance",IF(MIR_2021!AU14&lt;&gt;"Sin avance",IFERROR(_xlfn.FORMULATEXT(MIR_2021!AU14),CONCATENATE("=",MIR_2021!AU14)),"0"))))</f>
        <v>-</v>
      </c>
      <c r="AS7" s="68" t="str">
        <f ca="1">+MIR_2021!AV14</f>
        <v>No aplica</v>
      </c>
      <c r="AT7" s="68" t="str">
        <f ca="1">+MIR_2021!AW14</f>
        <v>No aplica</v>
      </c>
      <c r="AU7" s="68" t="str">
        <f ca="1">+MIR_2021!AX14</f>
        <v>No aplica</v>
      </c>
      <c r="AV7" s="78" t="str">
        <f>IF(MIR_2021!AY14="","-",MIR_2021!AY14)</f>
        <v>-</v>
      </c>
      <c r="AW7" s="68">
        <f>+MIR_2021!AZ14</f>
        <v>0</v>
      </c>
      <c r="AX7" s="70" t="str">
        <f ca="1">+IF(MIR_2021!BA14="","-",IF(AZ7="No aplica","-",IF(MIR_2021!BA14="Sin avance","Sin avance",IF(MIR_2021!BA14&lt;&gt;"Sin avance",IFERROR(_xlfn.FORMULATEXT(MIR_2021!BA14),CONCATENATE("=",MIR_2021!BA14)),"0"))))</f>
        <v>-</v>
      </c>
      <c r="AY7" s="68" t="str">
        <f ca="1">+MIR_2021!BB14</f>
        <v>No aplica</v>
      </c>
      <c r="AZ7" s="68" t="str">
        <f ca="1">+MIR_2021!BC14</f>
        <v>No aplica</v>
      </c>
      <c r="BA7" s="68" t="str">
        <f ca="1">+MIR_2021!BD14</f>
        <v>No aplica</v>
      </c>
      <c r="BB7" s="78" t="str">
        <f>IF(MIR_2021!BE14="","-",MIR_2021!BE14)</f>
        <v>-</v>
      </c>
      <c r="BC7" s="68">
        <f>+MIR_2021!BF14</f>
        <v>0</v>
      </c>
      <c r="BD7" s="68" t="str">
        <f ca="1">+IF(MIR_2021!BG14="","-",IF(BF7="No aplica","-",IF(MIR_2021!BG14="Sin avance","Sin avance",IF(MIR_2021!BG14&lt;&gt;"Sin avance",IFERROR(_xlfn.FORMULATEXT(MIR_2021!BG14),CONCATENATE("=",MIR_2021!BG14)),"0"))))</f>
        <v>-</v>
      </c>
      <c r="BE7" s="68" t="str">
        <f ca="1">+MIR_2021!BH14</f>
        <v>No aplica</v>
      </c>
      <c r="BF7" s="68" t="str">
        <f ca="1">+MIR_2021!BI14</f>
        <v>No aplica</v>
      </c>
      <c r="BG7" s="68" t="str">
        <f ca="1">+MIR_2021!BJ14</f>
        <v>No aplica</v>
      </c>
      <c r="BH7" s="78" t="str">
        <f>IF(MIR_2021!BK14="","-",MIR_2021!BK14)</f>
        <v>-</v>
      </c>
      <c r="BI7" s="68">
        <f>+MIR_2021!AH14</f>
        <v>7.1</v>
      </c>
      <c r="BJ7" s="71" t="str">
        <f ca="1">+IF(MIR_2021!AI14="","-",IF(BL7="No aplica","-",IF(MIR_2021!AI14="Sin avance","Sin avance",IF(MIR_2021!AI14&lt;&gt;"Sin avance",IFERROR(_xlfn.FORMULATEXT(MIR_2021!AI14),CONCATENATE("=",MIR_2021!AI14)),"-"))))</f>
        <v>-</v>
      </c>
      <c r="BK7" s="68" t="str">
        <f ca="1">+MIR_2021!AJ14</f>
        <v/>
      </c>
      <c r="BL7" s="68" t="str">
        <f ca="1">+MIR_2021!AK14</f>
        <v>Ingresar meta alcanzada</v>
      </c>
      <c r="BM7" s="68" t="str">
        <f ca="1">+MIR_2021!AL14</f>
        <v/>
      </c>
      <c r="BN7" s="78" t="str">
        <f>IF(MIR_2021!AM14="","-",MIR_2021!AM14)</f>
        <v>-</v>
      </c>
      <c r="BO7" s="119" t="str">
        <f>IF(MIR_2021!BL14="","-",MIR_2021!BL14)</f>
        <v>Nivel Propósito no se presupuesta</v>
      </c>
      <c r="BP7" s="119" t="str">
        <f>IF(MIR_2021!BM14="","-",MIR_2021!BM14)</f>
        <v>-</v>
      </c>
      <c r="BQ7" s="119" t="str">
        <f>IF(MIR_2021!BN14="","-",MIR_2021!BN14)</f>
        <v>-</v>
      </c>
      <c r="BR7" s="119" t="str">
        <f>IF(MIR_2021!BO14="","-",MIR_2021!BO14)</f>
        <v>-</v>
      </c>
      <c r="BS7" s="74" t="str">
        <f>IF(MIR_2021!BP14="","-",MIR_2021!BP14)</f>
        <v>-</v>
      </c>
      <c r="BT7" s="119" t="str">
        <f>IF(MIR_2021!BR14="","-",MIR_2021!BR14)</f>
        <v>Nivel Propósito no se presupuesta</v>
      </c>
      <c r="BU7" s="119" t="str">
        <f>IF(MIR_2021!BS14="","-",MIR_2021!BS14)</f>
        <v>-</v>
      </c>
      <c r="BV7" s="74" t="str">
        <f>IF(MIR_2021!BT14="","-",MIR_2021!BT14)</f>
        <v>-</v>
      </c>
      <c r="BW7" s="74" t="str">
        <f>IF(MIR_2021!BU14="","-",MIR_2021!BU14)</f>
        <v>-</v>
      </c>
      <c r="BX7" s="74" t="str">
        <f>IF(MIR_2021!BV14="","-",MIR_2021!BV14)</f>
        <v>-</v>
      </c>
      <c r="BY7" s="74" t="str">
        <f>IF(MIR_2021!BW14="","-",MIR_2021!BW14)</f>
        <v>-</v>
      </c>
      <c r="BZ7" s="74" t="str">
        <f>IF(MIR_2021!BX14="","-",MIR_2021!BX14)</f>
        <v>-</v>
      </c>
      <c r="CA7" s="119" t="str">
        <f>IF(MIR_2021!BY14="","-",MIR_2021!BY14)</f>
        <v>Nivel Propósito no se presupuesta</v>
      </c>
      <c r="CB7" s="119" t="str">
        <f>IF(MIR_2021!BZ14="","-",MIR_2021!BZ14)</f>
        <v>-</v>
      </c>
      <c r="CC7" s="74" t="str">
        <f>IF(MIR_2021!CA14="","-",MIR_2021!CA14)</f>
        <v>-</v>
      </c>
      <c r="CD7" s="74" t="str">
        <f>IF(MIR_2021!CB14="","-",MIR_2021!CB14)</f>
        <v>-</v>
      </c>
      <c r="CE7" s="74" t="str">
        <f>IF(MIR_2021!CC14="","-",MIR_2021!CC14)</f>
        <v>-</v>
      </c>
      <c r="CF7" s="74" t="str">
        <f>IF(MIR_2021!CD14="","-",MIR_2021!CD14)</f>
        <v>-</v>
      </c>
      <c r="CG7" s="74" t="str">
        <f>IF(MIR_2021!CE14="","-",MIR_2021!CE14)</f>
        <v>-</v>
      </c>
      <c r="CH7" s="119" t="str">
        <f>IF(MIR_2021!CF14="","-",MIR_2021!CF14)</f>
        <v>Nivel Propósito no se presupuesta</v>
      </c>
      <c r="CI7" s="119" t="str">
        <f>IF(MIR_2021!CG14="","-",MIR_2021!CG14)</f>
        <v>-</v>
      </c>
      <c r="CJ7" s="74" t="str">
        <f>IF(MIR_2021!CH14="","-",MIR_2021!CH14)</f>
        <v>-</v>
      </c>
      <c r="CK7" s="74" t="str">
        <f>IF(MIR_2021!CI14="","-",MIR_2021!CI14)</f>
        <v>-</v>
      </c>
      <c r="CL7" s="74" t="str">
        <f>IF(MIR_2021!CJ14="","-",MIR_2021!CJ14)</f>
        <v>-</v>
      </c>
      <c r="CM7" s="74" t="str">
        <f>IF(MIR_2021!CK14="","-",MIR_2021!CK14)</f>
        <v>-</v>
      </c>
      <c r="CN7" s="74" t="str">
        <f>IF(MIR_2021!CL14="","-",MIR_2021!CL14)</f>
        <v>-</v>
      </c>
      <c r="CO7" s="119" t="str">
        <f>IF(MIR_2021!CM14="","-",MIR_2021!CM14)</f>
        <v>Nivel Propósito no se presupuesta</v>
      </c>
      <c r="CP7" s="119" t="str">
        <f>IF(MIR_2021!CN14="","-",MIR_2021!CN14)</f>
        <v>-</v>
      </c>
      <c r="CQ7" s="74" t="str">
        <f>IF(MIR_2021!CO14="","-",MIR_2021!CO14)</f>
        <v>-</v>
      </c>
      <c r="CR7" s="74" t="str">
        <f>IF(MIR_2021!CP14="","-",MIR_2021!CP14)</f>
        <v>-</v>
      </c>
      <c r="CS7" s="74" t="str">
        <f>IF(MIR_2021!CQ14="","-",MIR_2021!CQ14)</f>
        <v>-</v>
      </c>
      <c r="CT7" s="74" t="str">
        <f>IF(MIR_2021!CR14="","-",MIR_2021!CR14)</f>
        <v>-</v>
      </c>
      <c r="CU7" s="74" t="str">
        <f>IF(MIR_2021!CS14="","-",MIR_2021!CS14)</f>
        <v>-</v>
      </c>
    </row>
    <row r="8" spans="1:99" s="68" customFormat="1" ht="13" x14ac:dyDescent="0.15">
      <c r="A8" s="67">
        <f>+VLOOKUP($D8,Catálogos!$A$14:$E$40,5,0)</f>
        <v>2</v>
      </c>
      <c r="B8" s="69" t="str">
        <f>+VLOOKUP(D8,Catálogos!$A$14:$C$40,3,FALSE)</f>
        <v>Promover el pleno ejercicio de los derechos de acceso a la información pública y de protección de datos personales, así como la transparencia y apertura de las instituciones públicas.</v>
      </c>
      <c r="C8" s="69" t="str">
        <f>+VLOOKUP(D8,Catálogos!$A$14:$F$40,6,FALSE)</f>
        <v>Presidencia</v>
      </c>
      <c r="D8" s="68" t="str">
        <f>+MID(MIR_2021!$D$6,1,3)</f>
        <v>170</v>
      </c>
      <c r="E8" s="69" t="str">
        <f>+MID(MIR_2021!$D$6,7,150)</f>
        <v>Dirección General de Comunicación Social y Difusión</v>
      </c>
      <c r="F8" s="68" t="str">
        <f>IF(MIR_2021!B15=0,F7,MIR_2021!B15)</f>
        <v>GAC01</v>
      </c>
      <c r="G8" s="68" t="str">
        <f>IF(MIR_2021!C15=0,G7,MIR_2021!C15)</f>
        <v>Componente</v>
      </c>
      <c r="H8" s="69" t="str">
        <f>IF(MIR_2021!D15="",H7,MIR_2021!D15)</f>
        <v xml:space="preserve">1. Política General de Comunicación Social implementada.
</v>
      </c>
      <c r="I8" s="69" t="str">
        <f>+MIR_2021!E15</f>
        <v>Porcentaje de cumplimiento de la Política General de Comunicación Social autorizada.</v>
      </c>
      <c r="J8" s="69" t="str">
        <f>+MIR_2021!F15</f>
        <v>Mide el porcentaje de cumplimiento de las actividades en materia de comunicación social dirigidas a medios y sociedad. Las actividades son: la ejecución de la campaña institucional en medios, la aplicación de instrumentos de investigación de percepción; la ejecución de la estrategia en redes sociales; la elaboración de reportes de medición de impacto en medios, la realización de coberturas informativas de actividades institucionales, el establecimiento de alianzas con medios y la coordinación del diseño gráfico y los contenidos multimedia y textuales del Sitio Web del INAI.</v>
      </c>
      <c r="K8" s="69" t="str">
        <f>+MIR_2021!G15</f>
        <v>(Número de actividades de la Política General de Comunicación Social  ejecutadas / Número de actividades totales de la Política General de Comunicación Social autorizada)*100</v>
      </c>
      <c r="L8" s="69" t="str">
        <f>+MIR_2021!H15</f>
        <v>Número de actividades ejecutadas:  actividades  realizadas para el cumplimiento de la Política General de Comunicación Social autorizada.</v>
      </c>
      <c r="M8" s="69">
        <f>+MIR_2021!I15</f>
        <v>0</v>
      </c>
      <c r="N8" s="69">
        <f>+MIR_2021!J15</f>
        <v>0</v>
      </c>
      <c r="O8" s="69">
        <f>+MIR_2021!K15</f>
        <v>0</v>
      </c>
      <c r="P8" s="69">
        <f>+MIR_2021!L15</f>
        <v>0</v>
      </c>
      <c r="Q8" s="69">
        <f>+MIR_2021!M15</f>
        <v>0</v>
      </c>
      <c r="R8" s="69">
        <f>+MIR_2021!N15</f>
        <v>0</v>
      </c>
      <c r="S8" s="69">
        <f>+MIR_2021!O15</f>
        <v>0</v>
      </c>
      <c r="T8" s="69">
        <f>+MIR_2021!P15</f>
        <v>0</v>
      </c>
      <c r="U8" s="69">
        <f>+MIR_2021!Q15</f>
        <v>0</v>
      </c>
      <c r="V8" s="69" t="str">
        <f>IF(MIR_2021!R15=0,V7,MIR_2021!R15)</f>
        <v>Anual</v>
      </c>
      <c r="W8" s="69" t="str">
        <f>IF(MIR_2021!S15=0,W7,MIR_2021!S15)</f>
        <v>Porcentaje</v>
      </c>
      <c r="X8" s="69" t="str">
        <f>+MIR_2021!V15</f>
        <v>Eficacia</v>
      </c>
      <c r="Y8" s="69" t="str">
        <f>+MIR_2021!W15</f>
        <v>Gestión</v>
      </c>
      <c r="Z8" s="69" t="str">
        <f>+MIR_2021!X15</f>
        <v xml:space="preserve">Carpeta de la ejecución  estará bajo resguardo de la DGSCD. </v>
      </c>
      <c r="AA8" s="69" t="str">
        <f>IF(AND(MIR_2021!Y15="",H8=H7),AA7,MIR_2021!Y15)</f>
        <v>Los medios de comunicación y la ciudadanía reconocen la identidad y el quehacer institucional.</v>
      </c>
      <c r="AB8" s="69" t="str">
        <f>+MIR_2021!Z15</f>
        <v>Relativo</v>
      </c>
      <c r="AC8" s="69" t="str">
        <f>+MIR_2021!AA15</f>
        <v xml:space="preserve">Constante </v>
      </c>
      <c r="AD8" s="69" t="str">
        <f>+MIR_2021!AB15</f>
        <v>Ascendente</v>
      </c>
      <c r="AE8" s="77">
        <f>+MIR_2021!AC15</f>
        <v>44197</v>
      </c>
      <c r="AF8" s="77">
        <f>+MIR_2021!AD15</f>
        <v>44561</v>
      </c>
      <c r="AG8" s="68">
        <f>+MIR_2021!AE15</f>
        <v>95</v>
      </c>
      <c r="AH8" s="68">
        <f>+MIR_2021!AF15</f>
        <v>2015</v>
      </c>
      <c r="AI8" s="68" t="str">
        <f>+MIR_2021!AG15</f>
        <v>Se calculó la línea base con información de 2015</v>
      </c>
      <c r="AJ8" s="68">
        <f>+MIR_2021!AH15</f>
        <v>96</v>
      </c>
      <c r="AK8" s="68">
        <f>+MIR_2021!AN15</f>
        <v>0</v>
      </c>
      <c r="AL8" s="68" t="str">
        <f ca="1">IF(MIR_2021!AO15="","-",IF(AN8="No aplica","-",IF(MIR_2021!AO15="Sin avance","Sin avance",IF(MIR_2021!AO15&lt;&gt;"Sin avance",IFERROR(_xlfn.FORMULATEXT(MIR_2021!AO15),CONCATENATE("=",MIR_2021!AO15)),"0"))))</f>
        <v>-</v>
      </c>
      <c r="AM8" s="68" t="str">
        <f ca="1">+MIR_2021!AP15</f>
        <v>No aplica</v>
      </c>
      <c r="AN8" s="68" t="str">
        <f ca="1">+MIR_2021!AQ15</f>
        <v>No aplica</v>
      </c>
      <c r="AO8" s="68" t="str">
        <f ca="1">+MIR_2021!AR15</f>
        <v>No aplica</v>
      </c>
      <c r="AP8" s="78" t="str">
        <f>IF(MIR_2021!AS15="","-",MIR_2021!AS15)</f>
        <v>-</v>
      </c>
      <c r="AQ8" s="68">
        <f>+MIR_2021!AT15</f>
        <v>0</v>
      </c>
      <c r="AR8" s="68" t="str">
        <f ca="1">+IF(MIR_2021!AU15="","-",IF(AT8="No aplica","-",IF(MIR_2021!AU15="Sin avance","Sin avance",IF(MIR_2021!AU15&lt;&gt;"Sin avance",IFERROR(_xlfn.FORMULATEXT(MIR_2021!AU15),CONCATENATE("=",MIR_2021!AU15)),"0"))))</f>
        <v>-</v>
      </c>
      <c r="AS8" s="68" t="str">
        <f ca="1">+MIR_2021!AV15</f>
        <v>No aplica</v>
      </c>
      <c r="AT8" s="68" t="str">
        <f ca="1">+MIR_2021!AW15</f>
        <v>No aplica</v>
      </c>
      <c r="AU8" s="68" t="str">
        <f ca="1">+MIR_2021!AX15</f>
        <v>No aplica</v>
      </c>
      <c r="AV8" s="78" t="str">
        <f>IF(MIR_2021!AY15="","-",MIR_2021!AY15)</f>
        <v>-</v>
      </c>
      <c r="AW8" s="68">
        <f>+MIR_2021!AZ15</f>
        <v>0</v>
      </c>
      <c r="AX8" s="70" t="str">
        <f ca="1">+IF(MIR_2021!BA15="","-",IF(AZ8="No aplica","-",IF(MIR_2021!BA15="Sin avance","Sin avance",IF(MIR_2021!BA15&lt;&gt;"Sin avance",IFERROR(_xlfn.FORMULATEXT(MIR_2021!BA15),CONCATENATE("=",MIR_2021!BA15)),"0"))))</f>
        <v>-</v>
      </c>
      <c r="AY8" s="68" t="str">
        <f ca="1">+MIR_2021!BB15</f>
        <v>No aplica</v>
      </c>
      <c r="AZ8" s="68" t="str">
        <f ca="1">+MIR_2021!BC15</f>
        <v>No aplica</v>
      </c>
      <c r="BA8" s="68" t="str">
        <f ca="1">+MIR_2021!BD15</f>
        <v>No aplica</v>
      </c>
      <c r="BB8" s="78" t="str">
        <f>IF(MIR_2021!BE15="","-",MIR_2021!BE15)</f>
        <v>-</v>
      </c>
      <c r="BC8" s="68">
        <f>+MIR_2021!BF15</f>
        <v>0</v>
      </c>
      <c r="BD8" s="68" t="str">
        <f ca="1">+IF(MIR_2021!BG15="","-",IF(BF8="No aplica","-",IF(MIR_2021!BG15="Sin avance","Sin avance",IF(MIR_2021!BG15&lt;&gt;"Sin avance",IFERROR(_xlfn.FORMULATEXT(MIR_2021!BG15),CONCATENATE("=",MIR_2021!BG15)),"0"))))</f>
        <v>-</v>
      </c>
      <c r="BE8" s="68" t="str">
        <f ca="1">+MIR_2021!BH15</f>
        <v>No aplica</v>
      </c>
      <c r="BF8" s="68" t="str">
        <f ca="1">+MIR_2021!BI15</f>
        <v>No aplica</v>
      </c>
      <c r="BG8" s="68" t="str">
        <f ca="1">+MIR_2021!BJ15</f>
        <v>No aplica</v>
      </c>
      <c r="BH8" s="78" t="str">
        <f>IF(MIR_2021!BK15="","-",MIR_2021!BK15)</f>
        <v>-</v>
      </c>
      <c r="BI8" s="68">
        <f>+MIR_2021!AH15</f>
        <v>96</v>
      </c>
      <c r="BJ8" s="71" t="str">
        <f ca="1">+IF(MIR_2021!AI15="","-",IF(BL8="No aplica","-",IF(MIR_2021!AI15="Sin avance","Sin avance",IF(MIR_2021!AI15&lt;&gt;"Sin avance",IFERROR(_xlfn.FORMULATEXT(MIR_2021!AI15),CONCATENATE("=",MIR_2021!AI15)),"-"))))</f>
        <v>-</v>
      </c>
      <c r="BK8" s="68" t="str">
        <f ca="1">+MIR_2021!AJ15</f>
        <v/>
      </c>
      <c r="BL8" s="68" t="str">
        <f ca="1">+MIR_2021!AK15</f>
        <v>Ingresar meta alcanzada</v>
      </c>
      <c r="BM8" s="68" t="str">
        <f ca="1">+MIR_2021!AL15</f>
        <v/>
      </c>
      <c r="BN8" s="78" t="str">
        <f>IF(MIR_2021!AM15="","-",MIR_2021!AM15)</f>
        <v>-</v>
      </c>
      <c r="BO8" s="119" t="str">
        <f>IF(MIR_2021!BL15="","-",MIR_2021!BL15)</f>
        <v>Nivel Componente no se presupuesta</v>
      </c>
      <c r="BP8" s="119" t="str">
        <f>IF(MIR_2021!BM15="","-",MIR_2021!BM15)</f>
        <v>-</v>
      </c>
      <c r="BQ8" s="119" t="str">
        <f>IF(MIR_2021!BN15="","-",MIR_2021!BN15)</f>
        <v>-</v>
      </c>
      <c r="BR8" s="119" t="str">
        <f>IF(MIR_2021!BO15="","-",MIR_2021!BO15)</f>
        <v>-</v>
      </c>
      <c r="BS8" s="74" t="str">
        <f>IF(MIR_2021!BP15="","-",MIR_2021!BP15)</f>
        <v>-</v>
      </c>
      <c r="BT8" s="119" t="str">
        <f>IF(MIR_2021!BR15="","-",MIR_2021!BR15)</f>
        <v>Nivel Componente no se presupuesta</v>
      </c>
      <c r="BU8" s="119" t="str">
        <f>IF(MIR_2021!BS15="","-",MIR_2021!BS15)</f>
        <v>-</v>
      </c>
      <c r="BV8" s="74" t="str">
        <f>IF(MIR_2021!BT15="","-",MIR_2021!BT15)</f>
        <v>-</v>
      </c>
      <c r="BW8" s="74" t="str">
        <f>IF(MIR_2021!BU15="","-",MIR_2021!BU15)</f>
        <v>-</v>
      </c>
      <c r="BX8" s="74" t="str">
        <f>IF(MIR_2021!BV15="","-",MIR_2021!BV15)</f>
        <v>-</v>
      </c>
      <c r="BY8" s="74" t="str">
        <f>IF(MIR_2021!BW15="","-",MIR_2021!BW15)</f>
        <v>-</v>
      </c>
      <c r="BZ8" s="74" t="str">
        <f>IF(MIR_2021!BX15="","-",MIR_2021!BX15)</f>
        <v>-</v>
      </c>
      <c r="CA8" s="119" t="str">
        <f>IF(MIR_2021!BY15="","-",MIR_2021!BY15)</f>
        <v>Nivel Componente no se presupuesta</v>
      </c>
      <c r="CB8" s="119" t="str">
        <f>IF(MIR_2021!BZ15="","-",MIR_2021!BZ15)</f>
        <v>-</v>
      </c>
      <c r="CC8" s="74" t="str">
        <f>IF(MIR_2021!CA15="","-",MIR_2021!CA15)</f>
        <v>-</v>
      </c>
      <c r="CD8" s="74" t="str">
        <f>IF(MIR_2021!CB15="","-",MIR_2021!CB15)</f>
        <v>-</v>
      </c>
      <c r="CE8" s="74" t="str">
        <f>IF(MIR_2021!CC15="","-",MIR_2021!CC15)</f>
        <v>-</v>
      </c>
      <c r="CF8" s="74" t="str">
        <f>IF(MIR_2021!CD15="","-",MIR_2021!CD15)</f>
        <v>-</v>
      </c>
      <c r="CG8" s="74" t="str">
        <f>IF(MIR_2021!CE15="","-",MIR_2021!CE15)</f>
        <v>-</v>
      </c>
      <c r="CH8" s="119" t="str">
        <f>IF(MIR_2021!CF15="","-",MIR_2021!CF15)</f>
        <v>Nivel Componente no se presupuesta</v>
      </c>
      <c r="CI8" s="119" t="str">
        <f>IF(MIR_2021!CG15="","-",MIR_2021!CG15)</f>
        <v>-</v>
      </c>
      <c r="CJ8" s="74" t="str">
        <f>IF(MIR_2021!CH15="","-",MIR_2021!CH15)</f>
        <v>-</v>
      </c>
      <c r="CK8" s="74" t="str">
        <f>IF(MIR_2021!CI15="","-",MIR_2021!CI15)</f>
        <v>-</v>
      </c>
      <c r="CL8" s="74" t="str">
        <f>IF(MIR_2021!CJ15="","-",MIR_2021!CJ15)</f>
        <v>-</v>
      </c>
      <c r="CM8" s="74" t="str">
        <f>IF(MIR_2021!CK15="","-",MIR_2021!CK15)</f>
        <v>-</v>
      </c>
      <c r="CN8" s="74" t="str">
        <f>IF(MIR_2021!CL15="","-",MIR_2021!CL15)</f>
        <v>-</v>
      </c>
      <c r="CO8" s="119" t="str">
        <f>IF(MIR_2021!CM15="","-",MIR_2021!CM15)</f>
        <v>Nivel Componente no se presupuesta</v>
      </c>
      <c r="CP8" s="119" t="str">
        <f>IF(MIR_2021!CN15="","-",MIR_2021!CN15)</f>
        <v>-</v>
      </c>
      <c r="CQ8" s="74" t="str">
        <f>IF(MIR_2021!CO15="","-",MIR_2021!CO15)</f>
        <v>-</v>
      </c>
      <c r="CR8" s="74" t="str">
        <f>IF(MIR_2021!CP15="","-",MIR_2021!CP15)</f>
        <v>-</v>
      </c>
      <c r="CS8" s="74" t="str">
        <f>IF(MIR_2021!CQ15="","-",MIR_2021!CQ15)</f>
        <v>-</v>
      </c>
      <c r="CT8" s="74" t="str">
        <f>IF(MIR_2021!CR15="","-",MIR_2021!CR15)</f>
        <v>-</v>
      </c>
      <c r="CU8" s="74" t="str">
        <f>IF(MIR_2021!CS15="","-",MIR_2021!CS15)</f>
        <v>-</v>
      </c>
    </row>
    <row r="9" spans="1:99" s="68" customFormat="1" ht="13" x14ac:dyDescent="0.15">
      <c r="A9" s="67">
        <f>+VLOOKUP($D9,Catálogos!$A$14:$E$40,5,0)</f>
        <v>2</v>
      </c>
      <c r="B9" s="69" t="str">
        <f>+VLOOKUP(D9,Catálogos!$A$14:$C$40,3,FALSE)</f>
        <v>Promover el pleno ejercicio de los derechos de acceso a la información pública y de protección de datos personales, así como la transparencia y apertura de las instituciones públicas.</v>
      </c>
      <c r="C9" s="69" t="str">
        <f>+VLOOKUP(D9,Catálogos!$A$14:$F$40,6,FALSE)</f>
        <v>Presidencia</v>
      </c>
      <c r="D9" s="68" t="str">
        <f>+MID(MIR_2021!$D$6,1,3)</f>
        <v>170</v>
      </c>
      <c r="E9" s="69" t="str">
        <f>+MID(MIR_2021!$D$6,7,150)</f>
        <v>Dirección General de Comunicación Social y Difusión</v>
      </c>
      <c r="F9" s="68" t="str">
        <f>IF(MIR_2021!B16=0,F8,MIR_2021!B16)</f>
        <v>GAC02</v>
      </c>
      <c r="G9" s="68" t="str">
        <f>IF(MIR_2021!C16=0,G8,MIR_2021!C16)</f>
        <v>Componente</v>
      </c>
      <c r="H9" s="69" t="str">
        <f>IF(MIR_2021!D16="",H8,MIR_2021!D16)</f>
        <v>2. Difusión de la identidad del INAI entre su personal a través de la ejecución de diversas estrategias de comunicación interna.</v>
      </c>
      <c r="I9" s="69" t="str">
        <f>+MIR_2021!E16</f>
        <v>Porcentaje de personas que juzgan que las actividades en materia de comunicación interna cumplen con su objetivo.</v>
      </c>
      <c r="J9" s="69" t="str">
        <f>+MIR_2021!F16</f>
        <v>Mide (mediante la Encuesta INAI de Instrumentos de Comunicación Interna o la Encuesta de Clima Organizacional) si para el personal, los instrumentos y mecanismos de comunicación interna cumplen con su propósito. 
La comunicación interna es aquella cuyo público objetivo es, principalmente, el personal que labora en la empresa. 
Nota: los resultados pueden ser desglosados por género en atención a las directrices de equidad de género del Instituto.</v>
      </c>
      <c r="K9" s="69" t="str">
        <f>+MIR_2021!G16</f>
        <v>((Cantidad de personal del INAI que opina que las herramientas de comunicación interna fueron "eficientes" o "muy eficientes" en el año en curso) / (Total del personal del INAI que opina acerca de la eficacia de los canales de comunicación interna en  el año en curso)*100</v>
      </c>
      <c r="L9" s="69" t="str">
        <f>+MIR_2021!H16</f>
        <v>Personal del INAI que opina que los canales de comunicación fueron "eficientes" o "muy eficientes": Porcentaje del total de personas a las que se les aplicó la Encuesta de Instrumentos de Comunicación Interna o la Encuesta de desarrollo organizacional que contestaron "eficiente" o "muy eficientes" en el reactivo: "¿Qué tan eficientes le parecen los canales de comunicación interna. Opciones: Muy eficientes/Eficientes/ Regulares/ Malos/ Muy malos".</v>
      </c>
      <c r="M9" s="69">
        <f>+MIR_2021!I16</f>
        <v>0</v>
      </c>
      <c r="N9" s="69">
        <f>+MIR_2021!J16</f>
        <v>0</v>
      </c>
      <c r="O9" s="69">
        <f>+MIR_2021!K16</f>
        <v>0</v>
      </c>
      <c r="P9" s="69">
        <f>+MIR_2021!L16</f>
        <v>0</v>
      </c>
      <c r="Q9" s="69">
        <f>+MIR_2021!M16</f>
        <v>0</v>
      </c>
      <c r="R9" s="69">
        <f>+MIR_2021!N16</f>
        <v>0</v>
      </c>
      <c r="S9" s="69">
        <f>+MIR_2021!O16</f>
        <v>0</v>
      </c>
      <c r="T9" s="69">
        <f>+MIR_2021!P16</f>
        <v>0</v>
      </c>
      <c r="U9" s="69">
        <f>+MIR_2021!Q16</f>
        <v>0</v>
      </c>
      <c r="V9" s="69" t="str">
        <f>IF(MIR_2021!R16=0,V8,MIR_2021!R16)</f>
        <v>Anual</v>
      </c>
      <c r="W9" s="69" t="str">
        <f>IF(MIR_2021!S16=0,W8,MIR_2021!S16)</f>
        <v>Porcentaje</v>
      </c>
      <c r="X9" s="69" t="str">
        <f>+MIR_2021!V16</f>
        <v>Calidad</v>
      </c>
      <c r="Y9" s="69" t="str">
        <f>+MIR_2021!W16</f>
        <v>Gestión</v>
      </c>
      <c r="Z9" s="69" t="str">
        <f>+MIR_2021!X16</f>
        <v>Resultados de la Encuesta de medios de comunicación interna que obra en los expedientes de la DGCSD y en la Intranet INAI (www.intranet.inai.org.mx)</v>
      </c>
      <c r="AA9" s="69" t="str">
        <f>IF(AND(MIR_2021!Y16="",H9=H8),AA8,MIR_2021!Y16)</f>
        <v>Las personas servidoras públicas del Instituto se identifican con el Instituto y reconocen el quehacer institucional.</v>
      </c>
      <c r="AB9" s="69" t="str">
        <f>+MIR_2021!Z16</f>
        <v>Relativo</v>
      </c>
      <c r="AC9" s="69" t="str">
        <f>+MIR_2021!AA16</f>
        <v xml:space="preserve">Constante </v>
      </c>
      <c r="AD9" s="69" t="str">
        <f>+MIR_2021!AB16</f>
        <v>Ascendente</v>
      </c>
      <c r="AE9" s="77">
        <f>+MIR_2021!AC16</f>
        <v>44197</v>
      </c>
      <c r="AF9" s="77">
        <f>+MIR_2021!AD16</f>
        <v>44561</v>
      </c>
      <c r="AG9" s="68">
        <f>+MIR_2021!AE16</f>
        <v>76.5</v>
      </c>
      <c r="AH9" s="68">
        <f>+MIR_2021!AF16</f>
        <v>2017</v>
      </c>
      <c r="AI9" s="68" t="str">
        <f>+MIR_2021!AG16</f>
        <v>Se calculó la línea base con información de 2017</v>
      </c>
      <c r="AJ9" s="68">
        <f>+MIR_2021!AH16</f>
        <v>80</v>
      </c>
      <c r="AK9" s="68">
        <f>+MIR_2021!AN16</f>
        <v>0</v>
      </c>
      <c r="AL9" s="68" t="str">
        <f ca="1">IF(MIR_2021!AO16="","-",IF(AN9="No aplica","-",IF(MIR_2021!AO16="Sin avance","Sin avance",IF(MIR_2021!AO16&lt;&gt;"Sin avance",IFERROR(_xlfn.FORMULATEXT(MIR_2021!AO16),CONCATENATE("=",MIR_2021!AO16)),"0"))))</f>
        <v>-</v>
      </c>
      <c r="AM9" s="68" t="str">
        <f ca="1">+MIR_2021!AP16</f>
        <v>No aplica</v>
      </c>
      <c r="AN9" s="68" t="str">
        <f ca="1">+MIR_2021!AQ16</f>
        <v>No aplica</v>
      </c>
      <c r="AO9" s="68" t="str">
        <f ca="1">+MIR_2021!AR16</f>
        <v>No aplica</v>
      </c>
      <c r="AP9" s="78" t="str">
        <f>IF(MIR_2021!AS16="","-",MIR_2021!AS16)</f>
        <v>-</v>
      </c>
      <c r="AQ9" s="68">
        <f>+MIR_2021!AT16</f>
        <v>0</v>
      </c>
      <c r="AR9" s="68" t="str">
        <f ca="1">+IF(MIR_2021!AU16="","-",IF(AT9="No aplica","-",IF(MIR_2021!AU16="Sin avance","Sin avance",IF(MIR_2021!AU16&lt;&gt;"Sin avance",IFERROR(_xlfn.FORMULATEXT(MIR_2021!AU16),CONCATENATE("=",MIR_2021!AU16)),"0"))))</f>
        <v>-</v>
      </c>
      <c r="AS9" s="68" t="str">
        <f ca="1">+MIR_2021!AV16</f>
        <v>No aplica</v>
      </c>
      <c r="AT9" s="68" t="str">
        <f ca="1">+MIR_2021!AW16</f>
        <v>No aplica</v>
      </c>
      <c r="AU9" s="68" t="str">
        <f ca="1">+MIR_2021!AX16</f>
        <v>No aplica</v>
      </c>
      <c r="AV9" s="78" t="str">
        <f>IF(MIR_2021!AY16="","-",MIR_2021!AY16)</f>
        <v>-</v>
      </c>
      <c r="AW9" s="68">
        <f>+MIR_2021!AZ16</f>
        <v>0</v>
      </c>
      <c r="AX9" s="70" t="str">
        <f ca="1">+IF(MIR_2021!BA16="","-",IF(AZ9="No aplica","-",IF(MIR_2021!BA16="Sin avance","Sin avance",IF(MIR_2021!BA16&lt;&gt;"Sin avance",IFERROR(_xlfn.FORMULATEXT(MIR_2021!BA16),CONCATENATE("=",MIR_2021!BA16)),"0"))))</f>
        <v>-</v>
      </c>
      <c r="AY9" s="68" t="str">
        <f ca="1">+MIR_2021!BB16</f>
        <v>No aplica</v>
      </c>
      <c r="AZ9" s="68" t="str">
        <f ca="1">+MIR_2021!BC16</f>
        <v>No aplica</v>
      </c>
      <c r="BA9" s="68" t="str">
        <f ca="1">+MIR_2021!BD16</f>
        <v>No aplica</v>
      </c>
      <c r="BB9" s="78" t="str">
        <f>IF(MIR_2021!BE16="","-",MIR_2021!BE16)</f>
        <v>-</v>
      </c>
      <c r="BC9" s="68">
        <f>+MIR_2021!BF16</f>
        <v>0</v>
      </c>
      <c r="BD9" s="68" t="str">
        <f ca="1">+IF(MIR_2021!BG16="","-",IF(BF9="No aplica","-",IF(MIR_2021!BG16="Sin avance","Sin avance",IF(MIR_2021!BG16&lt;&gt;"Sin avance",IFERROR(_xlfn.FORMULATEXT(MIR_2021!BG16),CONCATENATE("=",MIR_2021!BG16)),"0"))))</f>
        <v>-</v>
      </c>
      <c r="BE9" s="68" t="str">
        <f ca="1">+MIR_2021!BH16</f>
        <v>No aplica</v>
      </c>
      <c r="BF9" s="68" t="str">
        <f ca="1">+MIR_2021!BI16</f>
        <v>No aplica</v>
      </c>
      <c r="BG9" s="68" t="str">
        <f ca="1">+MIR_2021!BJ16</f>
        <v>No aplica</v>
      </c>
      <c r="BH9" s="78" t="str">
        <f>IF(MIR_2021!BK16="","-",MIR_2021!BK16)</f>
        <v>-</v>
      </c>
      <c r="BI9" s="68">
        <f>+MIR_2021!AH16</f>
        <v>80</v>
      </c>
      <c r="BJ9" s="71" t="str">
        <f ca="1">+IF(MIR_2021!AI16="","-",IF(BL9="No aplica","-",IF(MIR_2021!AI16="Sin avance","Sin avance",IF(MIR_2021!AI16&lt;&gt;"Sin avance",IFERROR(_xlfn.FORMULATEXT(MIR_2021!AI16),CONCATENATE("=",MIR_2021!AI16)),"-"))))</f>
        <v>-</v>
      </c>
      <c r="BK9" s="68" t="str">
        <f ca="1">+MIR_2021!AJ16</f>
        <v/>
      </c>
      <c r="BL9" s="68" t="str">
        <f ca="1">+MIR_2021!AK16</f>
        <v>Ingresar meta alcanzada</v>
      </c>
      <c r="BM9" s="68" t="str">
        <f ca="1">+MIR_2021!AL16</f>
        <v/>
      </c>
      <c r="BN9" s="78" t="str">
        <f>IF(MIR_2021!AM16="","-",MIR_2021!AM16)</f>
        <v>-</v>
      </c>
      <c r="BO9" s="119" t="str">
        <f>IF(MIR_2021!BL16="","-",MIR_2021!BL16)</f>
        <v>Nivel Componente no se presupuesta</v>
      </c>
      <c r="BP9" s="119" t="str">
        <f>IF(MIR_2021!BM16="","-",MIR_2021!BM16)</f>
        <v>-</v>
      </c>
      <c r="BQ9" s="119" t="str">
        <f>IF(MIR_2021!BN16="","-",MIR_2021!BN16)</f>
        <v>-</v>
      </c>
      <c r="BR9" s="119" t="str">
        <f>IF(MIR_2021!BO16="","-",MIR_2021!BO16)</f>
        <v>-</v>
      </c>
      <c r="BS9" s="74" t="str">
        <f>IF(MIR_2021!BP16="","-",MIR_2021!BP16)</f>
        <v>-</v>
      </c>
      <c r="BT9" s="119" t="str">
        <f>IF(MIR_2021!BR16="","-",MIR_2021!BR16)</f>
        <v>Nivel Componente no se presupuesta</v>
      </c>
      <c r="BU9" s="119" t="str">
        <f>IF(MIR_2021!BS16="","-",MIR_2021!BS16)</f>
        <v>-</v>
      </c>
      <c r="BV9" s="74" t="str">
        <f>IF(MIR_2021!BT16="","-",MIR_2021!BT16)</f>
        <v>-</v>
      </c>
      <c r="BW9" s="74" t="str">
        <f>IF(MIR_2021!BU16="","-",MIR_2021!BU16)</f>
        <v>-</v>
      </c>
      <c r="BX9" s="74" t="str">
        <f>IF(MIR_2021!BV16="","-",MIR_2021!BV16)</f>
        <v>-</v>
      </c>
      <c r="BY9" s="74" t="str">
        <f>IF(MIR_2021!BW16="","-",MIR_2021!BW16)</f>
        <v>-</v>
      </c>
      <c r="BZ9" s="74" t="str">
        <f>IF(MIR_2021!BX16="","-",MIR_2021!BX16)</f>
        <v>-</v>
      </c>
      <c r="CA9" s="119" t="str">
        <f>IF(MIR_2021!BY16="","-",MIR_2021!BY16)</f>
        <v>Nivel Componente no se presupuesta</v>
      </c>
      <c r="CB9" s="119" t="str">
        <f>IF(MIR_2021!BZ16="","-",MIR_2021!BZ16)</f>
        <v>-</v>
      </c>
      <c r="CC9" s="74" t="str">
        <f>IF(MIR_2021!CA16="","-",MIR_2021!CA16)</f>
        <v>-</v>
      </c>
      <c r="CD9" s="74" t="str">
        <f>IF(MIR_2021!CB16="","-",MIR_2021!CB16)</f>
        <v>-</v>
      </c>
      <c r="CE9" s="74" t="str">
        <f>IF(MIR_2021!CC16="","-",MIR_2021!CC16)</f>
        <v>-</v>
      </c>
      <c r="CF9" s="74" t="str">
        <f>IF(MIR_2021!CD16="","-",MIR_2021!CD16)</f>
        <v>-</v>
      </c>
      <c r="CG9" s="74" t="str">
        <f>IF(MIR_2021!CE16="","-",MIR_2021!CE16)</f>
        <v>-</v>
      </c>
      <c r="CH9" s="119" t="str">
        <f>IF(MIR_2021!CF16="","-",MIR_2021!CF16)</f>
        <v>Nivel Componente no se presupuesta</v>
      </c>
      <c r="CI9" s="119" t="str">
        <f>IF(MIR_2021!CG16="","-",MIR_2021!CG16)</f>
        <v>-</v>
      </c>
      <c r="CJ9" s="74" t="str">
        <f>IF(MIR_2021!CH16="","-",MIR_2021!CH16)</f>
        <v>-</v>
      </c>
      <c r="CK9" s="74" t="str">
        <f>IF(MIR_2021!CI16="","-",MIR_2021!CI16)</f>
        <v>-</v>
      </c>
      <c r="CL9" s="74" t="str">
        <f>IF(MIR_2021!CJ16="","-",MIR_2021!CJ16)</f>
        <v>-</v>
      </c>
      <c r="CM9" s="74" t="str">
        <f>IF(MIR_2021!CK16="","-",MIR_2021!CK16)</f>
        <v>-</v>
      </c>
      <c r="CN9" s="74" t="str">
        <f>IF(MIR_2021!CL16="","-",MIR_2021!CL16)</f>
        <v>-</v>
      </c>
      <c r="CO9" s="119" t="str">
        <f>IF(MIR_2021!CM16="","-",MIR_2021!CM16)</f>
        <v>Nivel Componente no se presupuesta</v>
      </c>
      <c r="CP9" s="119" t="str">
        <f>IF(MIR_2021!CN16="","-",MIR_2021!CN16)</f>
        <v>-</v>
      </c>
      <c r="CQ9" s="74" t="str">
        <f>IF(MIR_2021!CO16="","-",MIR_2021!CO16)</f>
        <v>-</v>
      </c>
      <c r="CR9" s="74" t="str">
        <f>IF(MIR_2021!CP16="","-",MIR_2021!CP16)</f>
        <v>-</v>
      </c>
      <c r="CS9" s="74" t="str">
        <f>IF(MIR_2021!CQ16="","-",MIR_2021!CQ16)</f>
        <v>-</v>
      </c>
      <c r="CT9" s="74" t="str">
        <f>IF(MIR_2021!CR16="","-",MIR_2021!CR16)</f>
        <v>-</v>
      </c>
      <c r="CU9" s="74" t="str">
        <f>IF(MIR_2021!CS16="","-",MIR_2021!CS16)</f>
        <v>-</v>
      </c>
    </row>
    <row r="10" spans="1:99" s="68" customFormat="1" ht="13" x14ac:dyDescent="0.15">
      <c r="A10" s="67">
        <f>+VLOOKUP($D10,Catálogos!$A$14:$E$40,5,0)</f>
        <v>2</v>
      </c>
      <c r="B10" s="69" t="str">
        <f>+VLOOKUP(D10,Catálogos!$A$14:$C$40,3,FALSE)</f>
        <v>Promover el pleno ejercicio de los derechos de acceso a la información pública y de protección de datos personales, así como la transparencia y apertura de las instituciones públicas.</v>
      </c>
      <c r="C10" s="69" t="str">
        <f>+VLOOKUP(D10,Catálogos!$A$14:$F$40,6,FALSE)</f>
        <v>Presidencia</v>
      </c>
      <c r="D10" s="68" t="str">
        <f>+MID(MIR_2021!$D$6,1,3)</f>
        <v>170</v>
      </c>
      <c r="E10" s="69" t="str">
        <f>+MID(MIR_2021!$D$6,7,150)</f>
        <v>Dirección General de Comunicación Social y Difusión</v>
      </c>
      <c r="F10" s="68" t="str">
        <f>IF(MIR_2021!B17=0,F9,MIR_2021!B17)</f>
        <v>GOA01</v>
      </c>
      <c r="G10" s="68" t="str">
        <f>IF(MIR_2021!C17=0,G9,MIR_2021!C17)</f>
        <v>Actividad</v>
      </c>
      <c r="H10" s="69" t="str">
        <f>IF(MIR_2021!D17="",H9,MIR_2021!D17)</f>
        <v>1.1 Ejecución de campaña institucional en medios para posicionar las atribuciones e identidad gráfica del Instituto.</v>
      </c>
      <c r="I10" s="69" t="str">
        <f>+MIR_2021!E17</f>
        <v>Porcentaje de cumplimiento de las actividades calendarizadas para la realización de la campaña.</v>
      </c>
      <c r="J10" s="69" t="str">
        <f>+MIR_2021!F17</f>
        <v>Muestra el porcentaje de avance en el total de actividades consideradas dentro del calendario para la ejecución de la campaña institucional.
Nota: la campaña contemplará la equidad de género en su elaboración en atención a las directrices de equidad de género del Instituto.</v>
      </c>
      <c r="K10" s="69" t="str">
        <f>+MIR_2021!G17</f>
        <v>(Número de actividades calendarizadas cumplidas / Número de actividades totales consideradas) * 100</v>
      </c>
      <c r="L10" s="69" t="str">
        <f>+MIR_2021!H17</f>
        <v>Número de actividades calendarizadas cumplidas: Total de acciones realizadas para la producción y difusión de la campaña.</v>
      </c>
      <c r="M10" s="69" t="str">
        <f>+MIR_2021!I17</f>
        <v>Número de actividades calendarizadas totales: Total de acciones planteadas para la producción y difusión de la campaña planteada.</v>
      </c>
      <c r="N10" s="69">
        <f>+MIR_2021!J17</f>
        <v>0</v>
      </c>
      <c r="O10" s="69">
        <f>+MIR_2021!K17</f>
        <v>0</v>
      </c>
      <c r="P10" s="69">
        <f>+MIR_2021!L17</f>
        <v>0</v>
      </c>
      <c r="Q10" s="69">
        <f>+MIR_2021!M17</f>
        <v>0</v>
      </c>
      <c r="R10" s="69">
        <f>+MIR_2021!N17</f>
        <v>0</v>
      </c>
      <c r="S10" s="69">
        <f>+MIR_2021!O17</f>
        <v>0</v>
      </c>
      <c r="T10" s="69">
        <f>+MIR_2021!P17</f>
        <v>0</v>
      </c>
      <c r="U10" s="69">
        <f>+MIR_2021!Q17</f>
        <v>0</v>
      </c>
      <c r="V10" s="69" t="str">
        <f>IF(MIR_2021!R17=0,V9,MIR_2021!R17)</f>
        <v>Anual</v>
      </c>
      <c r="W10" s="69" t="str">
        <f>IF(MIR_2021!S17=0,W9,MIR_2021!S17)</f>
        <v>Porcentaje</v>
      </c>
      <c r="X10" s="69" t="str">
        <f>+MIR_2021!V17</f>
        <v>Eficacia</v>
      </c>
      <c r="Y10" s="69" t="str">
        <f>+MIR_2021!W17</f>
        <v>Gestión</v>
      </c>
      <c r="Z10" s="69" t="str">
        <f>+MIR_2021!X17</f>
        <v xml:space="preserve">Expediente de transmisión de campaña en medios de comunicación que obra en el archivo de la DGCSD. Los materiales de la campaña institucional producidos se pueden consultar en el Sitio Web del INAI. </v>
      </c>
      <c r="AA10" s="69" t="str">
        <f>IF(AND(MIR_2021!Y17="",H10=H9),AA9,MIR_2021!Y17)</f>
        <v>La población objetivo muestra interés por la campaña institucional.</v>
      </c>
      <c r="AB10" s="69" t="str">
        <f>+MIR_2021!Z17</f>
        <v>Relativo</v>
      </c>
      <c r="AC10" s="69" t="str">
        <f>+MIR_2021!AA17</f>
        <v>Acumulada</v>
      </c>
      <c r="AD10" s="69" t="str">
        <f>+MIR_2021!AB17</f>
        <v>Ascendente</v>
      </c>
      <c r="AE10" s="77">
        <f>+MIR_2021!AC17</f>
        <v>44197</v>
      </c>
      <c r="AF10" s="77">
        <f>+MIR_2021!AD17</f>
        <v>44561</v>
      </c>
      <c r="AG10" s="68">
        <f>+MIR_2021!AE17</f>
        <v>100</v>
      </c>
      <c r="AH10" s="68">
        <f>+MIR_2021!AF17</f>
        <v>2016</v>
      </c>
      <c r="AI10" s="68" t="str">
        <f>+MIR_2021!AG17</f>
        <v>Se calculó la línea base con información de 2016</v>
      </c>
      <c r="AJ10" s="68">
        <f>+MIR_2021!AH17</f>
        <v>100</v>
      </c>
      <c r="AK10" s="68">
        <f>+MIR_2021!AN17</f>
        <v>0</v>
      </c>
      <c r="AL10" s="68" t="str">
        <f ca="1">IF(MIR_2021!AO17="","-",IF(AN10="No aplica","-",IF(MIR_2021!AO17="Sin avance","Sin avance",IF(MIR_2021!AO17&lt;&gt;"Sin avance",IFERROR(_xlfn.FORMULATEXT(MIR_2021!AO17),CONCATENATE("=",MIR_2021!AO17)),"0"))))</f>
        <v>-</v>
      </c>
      <c r="AM10" s="68" t="str">
        <f ca="1">+MIR_2021!AP17</f>
        <v>No aplica</v>
      </c>
      <c r="AN10" s="68" t="str">
        <f ca="1">+MIR_2021!AQ17</f>
        <v>No aplica</v>
      </c>
      <c r="AO10" s="68" t="str">
        <f ca="1">+MIR_2021!AR17</f>
        <v>No aplica</v>
      </c>
      <c r="AP10" s="78" t="str">
        <f>IF(MIR_2021!AS17="","-",MIR_2021!AS17)</f>
        <v>-</v>
      </c>
      <c r="AQ10" s="68">
        <f>+MIR_2021!AT17</f>
        <v>0</v>
      </c>
      <c r="AR10" s="68" t="str">
        <f ca="1">+IF(MIR_2021!AU17="","-",IF(AT10="No aplica","-",IF(MIR_2021!AU17="Sin avance","Sin avance",IF(MIR_2021!AU17&lt;&gt;"Sin avance",IFERROR(_xlfn.FORMULATEXT(MIR_2021!AU17),CONCATENATE("=",MIR_2021!AU17)),"0"))))</f>
        <v>-</v>
      </c>
      <c r="AS10" s="68" t="str">
        <f ca="1">+MIR_2021!AV17</f>
        <v>No aplica</v>
      </c>
      <c r="AT10" s="68" t="str">
        <f ca="1">+MIR_2021!AW17</f>
        <v>No aplica</v>
      </c>
      <c r="AU10" s="68" t="str">
        <f ca="1">+MIR_2021!AX17</f>
        <v>No aplica</v>
      </c>
      <c r="AV10" s="78" t="str">
        <f>IF(MIR_2021!AY17="","-",MIR_2021!AY17)</f>
        <v>-</v>
      </c>
      <c r="AW10" s="68">
        <f>+MIR_2021!AZ17</f>
        <v>0</v>
      </c>
      <c r="AX10" s="70" t="str">
        <f ca="1">+IF(MIR_2021!BA17="","-",IF(AZ10="No aplica","-",IF(MIR_2021!BA17="Sin avance","Sin avance",IF(MIR_2021!BA17&lt;&gt;"Sin avance",IFERROR(_xlfn.FORMULATEXT(MIR_2021!BA17),CONCATENATE("=",MIR_2021!BA17)),"0"))))</f>
        <v>-</v>
      </c>
      <c r="AY10" s="68" t="str">
        <f ca="1">+MIR_2021!BB17</f>
        <v>No aplica</v>
      </c>
      <c r="AZ10" s="68" t="str">
        <f ca="1">+MIR_2021!BC17</f>
        <v>No aplica</v>
      </c>
      <c r="BA10" s="68" t="str">
        <f ca="1">+MIR_2021!BD17</f>
        <v>No aplica</v>
      </c>
      <c r="BB10" s="78" t="str">
        <f>IF(MIR_2021!BE17="","-",MIR_2021!BE17)</f>
        <v>-</v>
      </c>
      <c r="BC10" s="68">
        <f>+MIR_2021!BF17</f>
        <v>0</v>
      </c>
      <c r="BD10" s="68" t="str">
        <f ca="1">+IF(MIR_2021!BG17="","-",IF(BF10="No aplica","-",IF(MIR_2021!BG17="Sin avance","Sin avance",IF(MIR_2021!BG17&lt;&gt;"Sin avance",IFERROR(_xlfn.FORMULATEXT(MIR_2021!BG17),CONCATENATE("=",MIR_2021!BG17)),"0"))))</f>
        <v>-</v>
      </c>
      <c r="BE10" s="68" t="str">
        <f ca="1">+MIR_2021!BH17</f>
        <v>No aplica</v>
      </c>
      <c r="BF10" s="68" t="str">
        <f ca="1">+MIR_2021!BI17</f>
        <v>No aplica</v>
      </c>
      <c r="BG10" s="68" t="str">
        <f ca="1">+MIR_2021!BJ17</f>
        <v>No aplica</v>
      </c>
      <c r="BH10" s="78" t="str">
        <f>IF(MIR_2021!BK17="","-",MIR_2021!BK17)</f>
        <v>-</v>
      </c>
      <c r="BI10" s="68">
        <f>+MIR_2021!AH17</f>
        <v>100</v>
      </c>
      <c r="BJ10" s="71" t="str">
        <f ca="1">+IF(MIR_2021!AI17="","-",IF(BL10="No aplica","-",IF(MIR_2021!AI17="Sin avance","Sin avance",IF(MIR_2021!AI17&lt;&gt;"Sin avance",IFERROR(_xlfn.FORMULATEXT(MIR_2021!AI17),CONCATENATE("=",MIR_2021!AI17)),"-"))))</f>
        <v>-</v>
      </c>
      <c r="BK10" s="68" t="str">
        <f ca="1">+MIR_2021!AJ17</f>
        <v/>
      </c>
      <c r="BL10" s="68" t="str">
        <f ca="1">+MIR_2021!AK17</f>
        <v>Ingresar meta alcanzada</v>
      </c>
      <c r="BM10" s="68" t="str">
        <f ca="1">+MIR_2021!AL17</f>
        <v/>
      </c>
      <c r="BN10" s="78" t="str">
        <f>IF(MIR_2021!AM17="","-",MIR_2021!AM17)</f>
        <v>-</v>
      </c>
      <c r="BO10" s="119" t="str">
        <f>IF(MIR_2021!BL17="","-",MIR_2021!BL17)</f>
        <v>GOA01.01</v>
      </c>
      <c r="BP10" s="119" t="str">
        <f>IF(MIR_2021!BM17="","-",MIR_2021!BM17)</f>
        <v>Servicios de difusión institucional en medios de comunicación (periódicos, revistas, internet, medios complementarios, etc.), asociados con la campaña institucional.</v>
      </c>
      <c r="BQ10" s="119">
        <f>IF(MIR_2021!BN17="","-",MIR_2021!BN17)</f>
        <v>36101</v>
      </c>
      <c r="BR10" s="119" t="str">
        <f>IF(MIR_2021!BO17="","-",MIR_2021!BO17)</f>
        <v>Difusión de mensajes sobre programas y actividades gubernamentales</v>
      </c>
      <c r="BS10" s="74">
        <f>IF(MIR_2021!BP17="","-",MIR_2021!BP17)</f>
        <v>6000000</v>
      </c>
      <c r="BT10" s="119" t="str">
        <f>IF(MIR_2021!BR18="","-",MIR_2021!BR18)</f>
        <v>-</v>
      </c>
      <c r="BU10" s="119" t="str">
        <f>IF(MIR_2021!BS18="","-",MIR_2021!BS18)</f>
        <v>-</v>
      </c>
      <c r="BV10" s="74" t="str">
        <f>IF(MIR_2021!BT18="","-",MIR_2021!BT18)</f>
        <v>-</v>
      </c>
      <c r="BW10" s="74" t="str">
        <f>IF(MIR_2021!BU18="","-",MIR_2021!BU18)</f>
        <v>-</v>
      </c>
      <c r="BX10" s="74" t="str">
        <f>IF(MIR_2021!BV18="","-",MIR_2021!BV18)</f>
        <v>-</v>
      </c>
      <c r="BY10" s="74" t="str">
        <f>IF(MIR_2021!BW18="","-",MIR_2021!BW18)</f>
        <v>-</v>
      </c>
      <c r="BZ10" s="74" t="str">
        <f>IF(MIR_2021!BX18="","-",MIR_2021!BX18)</f>
        <v>-</v>
      </c>
      <c r="CA10" s="119" t="str">
        <f>IF(MIR_2021!BY17="","-",MIR_2021!BY17)</f>
        <v>-</v>
      </c>
      <c r="CB10" s="119" t="str">
        <f>IF(MIR_2021!BZ17="","-",MIR_2021!BZ17)</f>
        <v>-</v>
      </c>
      <c r="CC10" s="74" t="str">
        <f>IF(MIR_2021!CA17="","-",MIR_2021!CA17)</f>
        <v>-</v>
      </c>
      <c r="CD10" s="74" t="str">
        <f>IF(MIR_2021!CB17="","-",MIR_2021!CB17)</f>
        <v>-</v>
      </c>
      <c r="CE10" s="74" t="str">
        <f>IF(MIR_2021!CC17="","-",MIR_2021!CC17)</f>
        <v>-</v>
      </c>
      <c r="CF10" s="74" t="str">
        <f>IF(MIR_2021!CD17="","-",MIR_2021!CD17)</f>
        <v>-</v>
      </c>
      <c r="CG10" s="74" t="str">
        <f>IF(MIR_2021!CE17="","-",MIR_2021!CE17)</f>
        <v>-</v>
      </c>
      <c r="CH10" s="119" t="str">
        <f>IF(MIR_2021!CF17="","-",MIR_2021!CF17)</f>
        <v>-</v>
      </c>
      <c r="CI10" s="119" t="str">
        <f>IF(MIR_2021!CG17="","-",MIR_2021!CG17)</f>
        <v>-</v>
      </c>
      <c r="CJ10" s="74" t="str">
        <f>IF(MIR_2021!CH17="","-",MIR_2021!CH17)</f>
        <v>-</v>
      </c>
      <c r="CK10" s="74" t="str">
        <f>IF(MIR_2021!CI17="","-",MIR_2021!CI17)</f>
        <v>-</v>
      </c>
      <c r="CL10" s="74" t="str">
        <f>IF(MIR_2021!CJ17="","-",MIR_2021!CJ17)</f>
        <v>-</v>
      </c>
      <c r="CM10" s="74" t="str">
        <f>IF(MIR_2021!CK17="","-",MIR_2021!CK17)</f>
        <v>-</v>
      </c>
      <c r="CN10" s="74" t="str">
        <f>IF(MIR_2021!CL17="","-",MIR_2021!CL17)</f>
        <v>-</v>
      </c>
      <c r="CO10" s="119" t="str">
        <f>IF(MIR_2021!CM17="","-",MIR_2021!CM17)</f>
        <v>-</v>
      </c>
      <c r="CP10" s="119" t="str">
        <f>IF(MIR_2021!CN17="","-",MIR_2021!CN17)</f>
        <v>-</v>
      </c>
      <c r="CQ10" s="74" t="str">
        <f>IF(MIR_2021!CO17="","-",MIR_2021!CO17)</f>
        <v>-</v>
      </c>
      <c r="CR10" s="74" t="str">
        <f>IF(MIR_2021!CP17="","-",MIR_2021!CP17)</f>
        <v>-</v>
      </c>
      <c r="CS10" s="74" t="str">
        <f>IF(MIR_2021!CQ17="","-",MIR_2021!CQ17)</f>
        <v>-</v>
      </c>
      <c r="CT10" s="74" t="str">
        <f>IF(MIR_2021!CR17="","-",MIR_2021!CR17)</f>
        <v>-</v>
      </c>
      <c r="CU10" s="74" t="str">
        <f>IF(MIR_2021!CS17="","-",MIR_2021!CS17)</f>
        <v>-</v>
      </c>
    </row>
    <row r="11" spans="1:99" s="68" customFormat="1" ht="13" x14ac:dyDescent="0.15">
      <c r="A11" s="67">
        <f>+VLOOKUP($D11,Catálogos!$A$14:$E$40,5,0)</f>
        <v>2</v>
      </c>
      <c r="B11" s="69" t="str">
        <f>+VLOOKUP(D11,Catálogos!$A$14:$C$40,3,FALSE)</f>
        <v>Promover el pleno ejercicio de los derechos de acceso a la información pública y de protección de datos personales, así como la transparencia y apertura de las instituciones públicas.</v>
      </c>
      <c r="C11" s="69" t="str">
        <f>+VLOOKUP(D11,Catálogos!$A$14:$F$40,6,FALSE)</f>
        <v>Presidencia</v>
      </c>
      <c r="D11" s="68" t="str">
        <f>+MID(MIR_2021!$D$6,1,3)</f>
        <v>170</v>
      </c>
      <c r="E11" s="69" t="str">
        <f>+MID(MIR_2021!$D$6,7,150)</f>
        <v>Dirección General de Comunicación Social y Difusión</v>
      </c>
      <c r="F11" s="68" t="str">
        <f>IF(MIR_2021!B18=0,F10,MIR_2021!B18)</f>
        <v>GOA01</v>
      </c>
      <c r="G11" s="68" t="str">
        <f>IF(MIR_2021!C18=0,G10,MIR_2021!C18)</f>
        <v>Actividad</v>
      </c>
      <c r="H11" s="69" t="str">
        <f>IF(MIR_2021!D18="",H10,MIR_2021!D18)</f>
        <v>1.1 Ejecución de campaña institucional en medios para posicionar las atribuciones e identidad gráfica del Instituto.</v>
      </c>
      <c r="I11" s="69" t="str">
        <f>+MIR_2021!E18</f>
        <v>Porcentaje de efectividad del presupuesto destinado a la difusión de la campaña en distintos canales.</v>
      </c>
      <c r="J11" s="69" t="str">
        <f>+MIR_2021!F18</f>
        <v>Muestra el porcentaje del presupuesto para la difusión de la campaña institucional por distintos canales ejercido contra el planeado, mismo que tiene injerencia en el alcance del público potencial.</v>
      </c>
      <c r="K11" s="69" t="str">
        <f>+MIR_2021!G18</f>
        <v>(Cantidad ejercida para la difusión de la campaña institucional / Cantidad presupuestada para la difusión de la campaña institucional) * 100</v>
      </c>
      <c r="L11" s="69" t="str">
        <f>+MIR_2021!H18</f>
        <v xml:space="preserve">Cantidad presupuestada para la difusión de la campaña institucional: Monto publicado en el Portal de Transparencia, correspondientes al artículo 70, fracción XXI de la Ley General de Transparencia y Acceso a la Información Pública. </v>
      </c>
      <c r="M11" s="69" t="str">
        <f>+MIR_2021!I18</f>
        <v xml:space="preserve">Cantidad ejercida para la difusión de la campaña institucional: Monto publicado en el Portal de Transparencia, correspondientes al artículo 70, fracción XXI de la Ley General de Transparencia y Acceso a la Información Pública. </v>
      </c>
      <c r="N11" s="69">
        <f>+MIR_2021!J18</f>
        <v>0</v>
      </c>
      <c r="O11" s="69">
        <f>+MIR_2021!K18</f>
        <v>0</v>
      </c>
      <c r="P11" s="69">
        <f>+MIR_2021!L18</f>
        <v>0</v>
      </c>
      <c r="Q11" s="69">
        <f>+MIR_2021!M18</f>
        <v>0</v>
      </c>
      <c r="R11" s="69">
        <f>+MIR_2021!N18</f>
        <v>0</v>
      </c>
      <c r="S11" s="69">
        <f>+MIR_2021!O18</f>
        <v>0</v>
      </c>
      <c r="T11" s="69">
        <f>+MIR_2021!P18</f>
        <v>0</v>
      </c>
      <c r="U11" s="69">
        <f>+MIR_2021!Q18</f>
        <v>0</v>
      </c>
      <c r="V11" s="69" t="str">
        <f>IF(MIR_2021!R18=0,V10,MIR_2021!R18)</f>
        <v>Anual</v>
      </c>
      <c r="W11" s="69" t="str">
        <f>IF(MIR_2021!S18=0,W10,MIR_2021!S18)</f>
        <v>Porcentaje</v>
      </c>
      <c r="X11" s="69" t="str">
        <f>+MIR_2021!V18</f>
        <v>Eficacia</v>
      </c>
      <c r="Y11" s="69" t="str">
        <f>+MIR_2021!W18</f>
        <v>Gestión</v>
      </c>
      <c r="Z11" s="69" t="str">
        <f>+MIR_2021!X18</f>
        <v xml:space="preserve">Obligaciones publicadas en el Portal de Transparencia, correspondientes al artículo 70, fracción XXI de la Ley General de Transparencia y Acceso a la Información Pública. </v>
      </c>
      <c r="AA11" s="69" t="str">
        <f>IF(AND(MIR_2021!Y18="",H11=H10),AA10,MIR_2021!Y18)</f>
        <v>La población objetivo muestra interés por la campaña institucional.</v>
      </c>
      <c r="AB11" s="69" t="str">
        <f>+MIR_2021!Z18</f>
        <v>Relativo</v>
      </c>
      <c r="AC11" s="69" t="str">
        <f>+MIR_2021!AA18</f>
        <v>Acumulada</v>
      </c>
      <c r="AD11" s="69" t="str">
        <f>+MIR_2021!AB18</f>
        <v>Ascendente</v>
      </c>
      <c r="AE11" s="77">
        <f>+MIR_2021!AC18</f>
        <v>44197</v>
      </c>
      <c r="AF11" s="77">
        <f>+MIR_2021!AD18</f>
        <v>44561</v>
      </c>
      <c r="AG11" s="68">
        <f>+MIR_2021!AE18</f>
        <v>27</v>
      </c>
      <c r="AH11" s="68">
        <f>+MIR_2021!AF18</f>
        <v>2017</v>
      </c>
      <c r="AI11" s="68" t="str">
        <f>+MIR_2021!AG18</f>
        <v>Se calculó la línea base con información de 2017</v>
      </c>
      <c r="AJ11" s="68">
        <f>+MIR_2021!AH18</f>
        <v>87</v>
      </c>
      <c r="AK11" s="68">
        <f>+MIR_2021!AN18</f>
        <v>0</v>
      </c>
      <c r="AL11" s="68" t="str">
        <f ca="1">IF(MIR_2021!AO18="","-",IF(AN11="No aplica","-",IF(MIR_2021!AO18="Sin avance","Sin avance",IF(MIR_2021!AO18&lt;&gt;"Sin avance",IFERROR(_xlfn.FORMULATEXT(MIR_2021!AO18),CONCATENATE("=",MIR_2021!AO18)),"0"))))</f>
        <v>-</v>
      </c>
      <c r="AM11" s="68" t="str">
        <f ca="1">+MIR_2021!AP18</f>
        <v>No aplica</v>
      </c>
      <c r="AN11" s="68" t="str">
        <f ca="1">+MIR_2021!AQ18</f>
        <v>No aplica</v>
      </c>
      <c r="AO11" s="68" t="str">
        <f ca="1">+MIR_2021!AR18</f>
        <v>No aplica</v>
      </c>
      <c r="AP11" s="78" t="str">
        <f>IF(MIR_2021!AS18="","-",MIR_2021!AS18)</f>
        <v>-</v>
      </c>
      <c r="AQ11" s="68">
        <f>+MIR_2021!AT18</f>
        <v>0</v>
      </c>
      <c r="AR11" s="68" t="str">
        <f ca="1">+IF(MIR_2021!AU18="","-",IF(AT11="No aplica","-",IF(MIR_2021!AU18="Sin avance","Sin avance",IF(MIR_2021!AU18&lt;&gt;"Sin avance",IFERROR(_xlfn.FORMULATEXT(MIR_2021!AU18),CONCATENATE("=",MIR_2021!AU18)),"0"))))</f>
        <v>-</v>
      </c>
      <c r="AS11" s="68" t="str">
        <f ca="1">+MIR_2021!AV18</f>
        <v>No aplica</v>
      </c>
      <c r="AT11" s="68" t="str">
        <f ca="1">+MIR_2021!AW18</f>
        <v>No aplica</v>
      </c>
      <c r="AU11" s="68" t="str">
        <f ca="1">+MIR_2021!AX18</f>
        <v>No aplica</v>
      </c>
      <c r="AV11" s="78" t="str">
        <f>IF(MIR_2021!AY18="","-",MIR_2021!AY18)</f>
        <v>-</v>
      </c>
      <c r="AW11" s="68">
        <f>+MIR_2021!AZ18</f>
        <v>0</v>
      </c>
      <c r="AX11" s="70" t="str">
        <f ca="1">+IF(MIR_2021!BA18="","-",IF(AZ11="No aplica","-",IF(MIR_2021!BA18="Sin avance","Sin avance",IF(MIR_2021!BA18&lt;&gt;"Sin avance",IFERROR(_xlfn.FORMULATEXT(MIR_2021!BA18),CONCATENATE("=",MIR_2021!BA18)),"0"))))</f>
        <v>-</v>
      </c>
      <c r="AY11" s="68" t="str">
        <f ca="1">+MIR_2021!BB18</f>
        <v>No aplica</v>
      </c>
      <c r="AZ11" s="68" t="str">
        <f ca="1">+MIR_2021!BC18</f>
        <v>No aplica</v>
      </c>
      <c r="BA11" s="68" t="str">
        <f ca="1">+MIR_2021!BD18</f>
        <v>No aplica</v>
      </c>
      <c r="BB11" s="78" t="str">
        <f>IF(MIR_2021!BE18="","-",MIR_2021!BE18)</f>
        <v>-</v>
      </c>
      <c r="BC11" s="68">
        <f>+MIR_2021!BF18</f>
        <v>0</v>
      </c>
      <c r="BD11" s="68" t="str">
        <f ca="1">+IF(MIR_2021!BG18="","-",IF(BF11="No aplica","-",IF(MIR_2021!BG18="Sin avance","Sin avance",IF(MIR_2021!BG18&lt;&gt;"Sin avance",IFERROR(_xlfn.FORMULATEXT(MIR_2021!BG18),CONCATENATE("=",MIR_2021!BG18)),"0"))))</f>
        <v>-</v>
      </c>
      <c r="BE11" s="68" t="str">
        <f ca="1">+MIR_2021!BH18</f>
        <v>No aplica</v>
      </c>
      <c r="BF11" s="68" t="str">
        <f ca="1">+MIR_2021!BI18</f>
        <v>No aplica</v>
      </c>
      <c r="BG11" s="68" t="str">
        <f ca="1">+MIR_2021!BJ18</f>
        <v>No aplica</v>
      </c>
      <c r="BH11" s="78" t="str">
        <f>IF(MIR_2021!BK18="","-",MIR_2021!BK18)</f>
        <v>-</v>
      </c>
      <c r="BI11" s="68">
        <f>+MIR_2021!AH18</f>
        <v>87</v>
      </c>
      <c r="BJ11" s="71" t="str">
        <f ca="1">+IF(MIR_2021!AI18="","-",IF(BL11="No aplica","-",IF(MIR_2021!AI18="Sin avance","Sin avance",IF(MIR_2021!AI18&lt;&gt;"Sin avance",IFERROR(_xlfn.FORMULATEXT(MIR_2021!AI18),CONCATENATE("=",MIR_2021!AI18)),"-"))))</f>
        <v>-</v>
      </c>
      <c r="BK11" s="68" t="str">
        <f ca="1">+MIR_2021!AJ18</f>
        <v/>
      </c>
      <c r="BL11" s="68" t="str">
        <f ca="1">+MIR_2021!AK18</f>
        <v>Ingresar meta alcanzada</v>
      </c>
      <c r="BM11" s="68" t="str">
        <f ca="1">+MIR_2021!AL18</f>
        <v/>
      </c>
      <c r="BN11" s="78" t="str">
        <f>IF(MIR_2021!AM18="","-",MIR_2021!AM18)</f>
        <v>-</v>
      </c>
      <c r="BO11" s="119" t="str">
        <f>IF(MIR_2021!BL18="","-",MIR_2021!BL18)</f>
        <v>-</v>
      </c>
      <c r="BP11" s="119" t="str">
        <f>IF(MIR_2021!BM18="","-",MIR_2021!BM18)</f>
        <v>-</v>
      </c>
      <c r="BQ11" s="119" t="str">
        <f>IF(MIR_2021!BN18="","-",MIR_2021!BN18)</f>
        <v>-</v>
      </c>
      <c r="BR11" s="119" t="str">
        <f>IF(MIR_2021!BO18="","-",MIR_2021!BO18)</f>
        <v>-</v>
      </c>
      <c r="BS11" s="74" t="str">
        <f>IF(MIR_2021!BP18="","-",MIR_2021!BP18)</f>
        <v>-</v>
      </c>
      <c r="BT11" s="119">
        <f>IF(MIR_2021!BR17="","-",MIR_2021!BR17)</f>
        <v>36101</v>
      </c>
      <c r="BU11" s="119" t="str">
        <f>IF(MIR_2021!BS17="","-",MIR_2021!BS17)</f>
        <v>Difusión de mensajes sobre programas y actividades gubernamentales</v>
      </c>
      <c r="BV11" s="74">
        <f>IF(MIR_2021!BT17="","-",MIR_2021!BT17)</f>
        <v>6000000</v>
      </c>
      <c r="BW11" s="74">
        <f>IF(MIR_2021!BU17="","-",MIR_2021!BU17)</f>
        <v>0</v>
      </c>
      <c r="BX11" s="74">
        <f>IF(MIR_2021!BV17="","-",MIR_2021!BV17)</f>
        <v>0</v>
      </c>
      <c r="BY11" s="74">
        <f>IF(MIR_2021!BW17="","-",MIR_2021!BW17)</f>
        <v>0</v>
      </c>
      <c r="BZ11" s="74">
        <f>IF(MIR_2021!BX17="","-",MIR_2021!BX17)</f>
        <v>6000000</v>
      </c>
      <c r="CA11" s="119" t="str">
        <f>IF(MIR_2021!BY18="","-",MIR_2021!BY18)</f>
        <v>-</v>
      </c>
      <c r="CB11" s="119" t="str">
        <f>IF(MIR_2021!BZ18="","-",MIR_2021!BZ18)</f>
        <v>-</v>
      </c>
      <c r="CC11" s="74" t="str">
        <f>IF(MIR_2021!CA18="","-",MIR_2021!CA18)</f>
        <v>-</v>
      </c>
      <c r="CD11" s="74" t="str">
        <f>IF(MIR_2021!CB18="","-",MIR_2021!CB18)</f>
        <v>-</v>
      </c>
      <c r="CE11" s="74" t="str">
        <f>IF(MIR_2021!CC18="","-",MIR_2021!CC18)</f>
        <v>-</v>
      </c>
      <c r="CF11" s="74" t="str">
        <f>IF(MIR_2021!CD18="","-",MIR_2021!CD18)</f>
        <v>-</v>
      </c>
      <c r="CG11" s="74" t="str">
        <f>IF(MIR_2021!CE18="","-",MIR_2021!CE18)</f>
        <v>-</v>
      </c>
      <c r="CH11" s="119" t="str">
        <f>IF(MIR_2021!CF18="","-",MIR_2021!CF18)</f>
        <v>-</v>
      </c>
      <c r="CI11" s="119" t="str">
        <f>IF(MIR_2021!CG18="","-",MIR_2021!CG18)</f>
        <v>-</v>
      </c>
      <c r="CJ11" s="74" t="str">
        <f>IF(MIR_2021!CH18="","-",MIR_2021!CH18)</f>
        <v>-</v>
      </c>
      <c r="CK11" s="74" t="str">
        <f>IF(MIR_2021!CI18="","-",MIR_2021!CI18)</f>
        <v>-</v>
      </c>
      <c r="CL11" s="74" t="str">
        <f>IF(MIR_2021!CJ18="","-",MIR_2021!CJ18)</f>
        <v>-</v>
      </c>
      <c r="CM11" s="74" t="str">
        <f>IF(MIR_2021!CK18="","-",MIR_2021!CK18)</f>
        <v>-</v>
      </c>
      <c r="CN11" s="74" t="str">
        <f>IF(MIR_2021!CL18="","-",MIR_2021!CL18)</f>
        <v>-</v>
      </c>
      <c r="CO11" s="119" t="str">
        <f>IF(MIR_2021!CM18="","-",MIR_2021!CM18)</f>
        <v>-</v>
      </c>
      <c r="CP11" s="119" t="str">
        <f>IF(MIR_2021!CN18="","-",MIR_2021!CN18)</f>
        <v>-</v>
      </c>
      <c r="CQ11" s="74" t="str">
        <f>IF(MIR_2021!CO18="","-",MIR_2021!CO18)</f>
        <v>-</v>
      </c>
      <c r="CR11" s="74" t="str">
        <f>IF(MIR_2021!CP18="","-",MIR_2021!CP18)</f>
        <v>-</v>
      </c>
      <c r="CS11" s="74" t="str">
        <f>IF(MIR_2021!CQ18="","-",MIR_2021!CQ18)</f>
        <v>-</v>
      </c>
      <c r="CT11" s="74" t="str">
        <f>IF(MIR_2021!CR18="","-",MIR_2021!CR18)</f>
        <v>-</v>
      </c>
      <c r="CU11" s="74" t="str">
        <f>IF(MIR_2021!CS18="","-",MIR_2021!CS18)</f>
        <v>-</v>
      </c>
    </row>
    <row r="12" spans="1:99" s="68" customFormat="1" ht="13" x14ac:dyDescent="0.15">
      <c r="A12" s="67">
        <f>+VLOOKUP($D12,Catálogos!$A$14:$E$40,5,0)</f>
        <v>2</v>
      </c>
      <c r="B12" s="69" t="str">
        <f>+VLOOKUP(D12,Catálogos!$A$14:$C$40,3,FALSE)</f>
        <v>Promover el pleno ejercicio de los derechos de acceso a la información pública y de protección de datos personales, así como la transparencia y apertura de las instituciones públicas.</v>
      </c>
      <c r="C12" s="69" t="str">
        <f>+VLOOKUP(D12,Catálogos!$A$14:$F$40,6,FALSE)</f>
        <v>Presidencia</v>
      </c>
      <c r="D12" s="68" t="str">
        <f>+MID(MIR_2021!$D$6,1,3)</f>
        <v>170</v>
      </c>
      <c r="E12" s="69" t="str">
        <f>+MID(MIR_2021!$D$6,7,150)</f>
        <v>Dirección General de Comunicación Social y Difusión</v>
      </c>
      <c r="F12" s="68" t="str">
        <f>IF(MIR_2021!B19=0,F11,MIR_2021!B19)</f>
        <v>GOA02</v>
      </c>
      <c r="G12" s="68" t="str">
        <f>IF(MIR_2021!C19=0,G11,MIR_2021!C19)</f>
        <v>Actividad</v>
      </c>
      <c r="H12" s="69" t="str">
        <f>IF(MIR_2021!D19="",H11,MIR_2021!D19)</f>
        <v>1.2 Aplicación de instrumentos de investigación para conocer la percepción ciudadana y de los medios de comunicación acerca del quehacer y la identidad institucional, así como de los derechos tutelados por el INAI.</v>
      </c>
      <c r="I12" s="69" t="str">
        <f>+MIR_2021!E19</f>
        <v>Porcentaje de aplicación de instrumentos de investigación planeados en el año planteados en la Política General de Comunicación Social del año.</v>
      </c>
      <c r="J12" s="69" t="str">
        <f>+MIR_2021!F19</f>
        <v>Muestra el porcentaje de avance en la aplicación de instrumentos de investigación para conocer la percepción ciudadana y de los medios de comunicación acerca del quehacer y la identidad institucional, así como de los derechos tutelados por el INAI.</v>
      </c>
      <c r="K12" s="69" t="str">
        <f>+MIR_2021!G19</f>
        <v>(Número de instrumentos  de investigación aplicados / Número de instrumentos de investigación considerados) * 100</v>
      </c>
      <c r="L12" s="69" t="str">
        <f>+MIR_2021!H19</f>
        <v xml:space="preserve">Número de instrumentos de investigación aplicados: Suma de los instrumentos de investigación considerados por la DG en la Política General de Comunicación Social del año que fueron diseñados y aplicados en el periodo. </v>
      </c>
      <c r="M12" s="69" t="str">
        <f>+MIR_2021!I19</f>
        <v xml:space="preserve">Número de instrumentos de investigación considerados: Suma de los instrumentos de investigación considerados por esta DG en la Política General de Comunicación Social del año para ser diseñados y aplicados en el periodo. </v>
      </c>
      <c r="N12" s="69">
        <f>+MIR_2021!J19</f>
        <v>0</v>
      </c>
      <c r="O12" s="69">
        <f>+MIR_2021!K19</f>
        <v>0</v>
      </c>
      <c r="P12" s="69">
        <f>+MIR_2021!L19</f>
        <v>0</v>
      </c>
      <c r="Q12" s="69">
        <f>+MIR_2021!M19</f>
        <v>0</v>
      </c>
      <c r="R12" s="69">
        <f>+MIR_2021!N19</f>
        <v>0</v>
      </c>
      <c r="S12" s="69">
        <f>+MIR_2021!O19</f>
        <v>0</v>
      </c>
      <c r="T12" s="69">
        <f>+MIR_2021!P19</f>
        <v>0</v>
      </c>
      <c r="U12" s="69">
        <f>+MIR_2021!Q19</f>
        <v>0</v>
      </c>
      <c r="V12" s="69" t="str">
        <f>IF(MIR_2021!R19=0,V11,MIR_2021!R19)</f>
        <v>Anual</v>
      </c>
      <c r="W12" s="69" t="str">
        <f>IF(MIR_2021!S19=0,W11,MIR_2021!S19)</f>
        <v>Porcentaje</v>
      </c>
      <c r="X12" s="69" t="str">
        <f>+MIR_2021!V19</f>
        <v>Eficacia</v>
      </c>
      <c r="Y12" s="69" t="str">
        <f>+MIR_2021!W19</f>
        <v>Gestión</v>
      </c>
      <c r="Z12" s="69" t="str">
        <f>+MIR_2021!X19</f>
        <v>- Resultados de la Encuesta Nacional de Percepción Ciudadana sobre el trabajo del INAI, disponible en la página de internet del Instituto (http://inicio.inai.org.mx/SitePages/EstudiosF.aspx). 
- Entrega de resultados de la Encuesta INAI de comunicación social INAI 2017 a medios de comunicación mediante oficio a la presidencia del INAI.
- Política General de Comunicación Social del año, publicada como acuerdo por parte del Pleno.</v>
      </c>
      <c r="AA12" s="69" t="str">
        <f>IF(AND(MIR_2021!Y19="",H12=H11),AA11,MIR_2021!Y19)</f>
        <v>La Dirección General cuenta con los resultados de cada uno de los instrumentos de evaluación.</v>
      </c>
      <c r="AB12" s="69" t="str">
        <f>+MIR_2021!Z19</f>
        <v>Relativo</v>
      </c>
      <c r="AC12" s="69" t="str">
        <f>+MIR_2021!AA19</f>
        <v>Acumulada</v>
      </c>
      <c r="AD12" s="69" t="str">
        <f>+MIR_2021!AB19</f>
        <v>Ascendente</v>
      </c>
      <c r="AE12" s="77">
        <f>+MIR_2021!AC19</f>
        <v>44197</v>
      </c>
      <c r="AF12" s="77">
        <f>+MIR_2021!AD19</f>
        <v>44561</v>
      </c>
      <c r="AG12" s="68">
        <f>+MIR_2021!AE19</f>
        <v>100</v>
      </c>
      <c r="AH12" s="68">
        <f>+MIR_2021!AF19</f>
        <v>2017</v>
      </c>
      <c r="AI12" s="68" t="str">
        <f>+MIR_2021!AG19</f>
        <v>La línea base se calculó con información de las actividades de 2017.</v>
      </c>
      <c r="AJ12" s="68">
        <f>+MIR_2021!AH19</f>
        <v>100</v>
      </c>
      <c r="AK12" s="68">
        <f>+MIR_2021!AN19</f>
        <v>0</v>
      </c>
      <c r="AL12" s="68" t="str">
        <f ca="1">IF(MIR_2021!AO19="","-",IF(AN12="No aplica","-",IF(MIR_2021!AO19="Sin avance","Sin avance",IF(MIR_2021!AO19&lt;&gt;"Sin avance",IFERROR(_xlfn.FORMULATEXT(MIR_2021!AO19),CONCATENATE("=",MIR_2021!AO19)),"0"))))</f>
        <v>-</v>
      </c>
      <c r="AM12" s="68" t="str">
        <f ca="1">+MIR_2021!AP19</f>
        <v>No aplica</v>
      </c>
      <c r="AN12" s="68" t="str">
        <f ca="1">+MIR_2021!AQ19</f>
        <v>No aplica</v>
      </c>
      <c r="AO12" s="68" t="str">
        <f ca="1">+MIR_2021!AR19</f>
        <v>No aplica</v>
      </c>
      <c r="AP12" s="78" t="str">
        <f>IF(MIR_2021!AS19="","-",MIR_2021!AS19)</f>
        <v>-</v>
      </c>
      <c r="AQ12" s="68">
        <f>+MIR_2021!AT19</f>
        <v>0</v>
      </c>
      <c r="AR12" s="68" t="str">
        <f ca="1">+IF(MIR_2021!AU19="","-",IF(AT12="No aplica","-",IF(MIR_2021!AU19="Sin avance","Sin avance",IF(MIR_2021!AU19&lt;&gt;"Sin avance",IFERROR(_xlfn.FORMULATEXT(MIR_2021!AU19),CONCATENATE("=",MIR_2021!AU19)),"0"))))</f>
        <v>-</v>
      </c>
      <c r="AS12" s="68" t="str">
        <f ca="1">+MIR_2021!AV19</f>
        <v>No aplica</v>
      </c>
      <c r="AT12" s="68" t="str">
        <f ca="1">+MIR_2021!AW19</f>
        <v>No aplica</v>
      </c>
      <c r="AU12" s="68" t="str">
        <f ca="1">+MIR_2021!AX19</f>
        <v>No aplica</v>
      </c>
      <c r="AV12" s="78" t="str">
        <f>IF(MIR_2021!AY19="","-",MIR_2021!AY19)</f>
        <v>-</v>
      </c>
      <c r="AW12" s="68">
        <f>+MIR_2021!AZ19</f>
        <v>0</v>
      </c>
      <c r="AX12" s="70" t="str">
        <f ca="1">+IF(MIR_2021!BA19="","-",IF(AZ12="No aplica","-",IF(MIR_2021!BA19="Sin avance","Sin avance",IF(MIR_2021!BA19&lt;&gt;"Sin avance",IFERROR(_xlfn.FORMULATEXT(MIR_2021!BA19),CONCATENATE("=",MIR_2021!BA19)),"0"))))</f>
        <v>-</v>
      </c>
      <c r="AY12" s="68" t="str">
        <f ca="1">+MIR_2021!BB19</f>
        <v>No aplica</v>
      </c>
      <c r="AZ12" s="68" t="str">
        <f ca="1">+MIR_2021!BC19</f>
        <v>No aplica</v>
      </c>
      <c r="BA12" s="68" t="str">
        <f ca="1">+MIR_2021!BD19</f>
        <v>No aplica</v>
      </c>
      <c r="BB12" s="78" t="str">
        <f>IF(MIR_2021!BE19="","-",MIR_2021!BE19)</f>
        <v>-</v>
      </c>
      <c r="BC12" s="68">
        <f>+MIR_2021!BF19</f>
        <v>0</v>
      </c>
      <c r="BD12" s="68" t="str">
        <f ca="1">+IF(MIR_2021!BG19="","-",IF(BF12="No aplica","-",IF(MIR_2021!BG19="Sin avance","Sin avance",IF(MIR_2021!BG19&lt;&gt;"Sin avance",IFERROR(_xlfn.FORMULATEXT(MIR_2021!BG19),CONCATENATE("=",MIR_2021!BG19)),"0"))))</f>
        <v>-</v>
      </c>
      <c r="BE12" s="68" t="str">
        <f ca="1">+MIR_2021!BH19</f>
        <v>No aplica</v>
      </c>
      <c r="BF12" s="68" t="str">
        <f ca="1">+MIR_2021!BI19</f>
        <v>No aplica</v>
      </c>
      <c r="BG12" s="68" t="str">
        <f ca="1">+MIR_2021!BJ19</f>
        <v>No aplica</v>
      </c>
      <c r="BH12" s="78" t="str">
        <f>IF(MIR_2021!BK19="","-",MIR_2021!BK19)</f>
        <v>-</v>
      </c>
      <c r="BI12" s="68">
        <f>+MIR_2021!AH19</f>
        <v>100</v>
      </c>
      <c r="BJ12" s="71" t="str">
        <f ca="1">+IF(MIR_2021!AI19="","-",IF(BL12="No aplica","-",IF(MIR_2021!AI19="Sin avance","Sin avance",IF(MIR_2021!AI19&lt;&gt;"Sin avance",IFERROR(_xlfn.FORMULATEXT(MIR_2021!AI19),CONCATENATE("=",MIR_2021!AI19)),"-"))))</f>
        <v>-</v>
      </c>
      <c r="BK12" s="68" t="str">
        <f ca="1">+MIR_2021!AJ19</f>
        <v/>
      </c>
      <c r="BL12" s="68" t="str">
        <f ca="1">+MIR_2021!AK19</f>
        <v>Ingresar meta alcanzada</v>
      </c>
      <c r="BM12" s="68" t="str">
        <f ca="1">+MIR_2021!AL19</f>
        <v/>
      </c>
      <c r="BN12" s="78" t="str">
        <f>IF(MIR_2021!AM19="","-",MIR_2021!AM19)</f>
        <v>-</v>
      </c>
      <c r="BO12" s="119" t="str">
        <f>IF(MIR_2021!BL19="","-",MIR_2021!BL19)</f>
        <v>GOA02.01</v>
      </c>
      <c r="BP12" s="119" t="str">
        <f>IF(MIR_2021!BM19="","-",MIR_2021!BM19)</f>
        <v>Servicios relacionados con estudios de opinión mediante las técnicas de aplicación de encuestas o grupos de enfoque</v>
      </c>
      <c r="BQ12" s="119">
        <f>IF(MIR_2021!BN19="","-",MIR_2021!BN19)</f>
        <v>36101</v>
      </c>
      <c r="BR12" s="119" t="str">
        <f>IF(MIR_2021!BO19="","-",MIR_2021!BO19)</f>
        <v>Difusión de mensajes sobre programas y actividades gubernamentales</v>
      </c>
      <c r="BS12" s="74">
        <f>IF(MIR_2021!BP19="","-",MIR_2021!BP19)</f>
        <v>435000</v>
      </c>
      <c r="BT12" s="119">
        <f>IF(MIR_2021!BR19="","-",MIR_2021!BR19)</f>
        <v>36101</v>
      </c>
      <c r="BU12" s="119" t="str">
        <f>IF(MIR_2021!BS19="","-",MIR_2021!BS19)</f>
        <v>Difusión de mensajes sobre programas y actividades gubernamentales</v>
      </c>
      <c r="BV12" s="74">
        <f>IF(MIR_2021!BT19="","-",MIR_2021!BT19)</f>
        <v>435000</v>
      </c>
      <c r="BW12" s="74">
        <f>IF(MIR_2021!BU19="","-",MIR_2021!BU19)</f>
        <v>0</v>
      </c>
      <c r="BX12" s="74">
        <f>IF(MIR_2021!BV19="","-",MIR_2021!BV19)</f>
        <v>0</v>
      </c>
      <c r="BY12" s="74">
        <f>IF(MIR_2021!BW19="","-",MIR_2021!BW19)</f>
        <v>0</v>
      </c>
      <c r="BZ12" s="74">
        <f>IF(MIR_2021!BX19="","-",MIR_2021!BX19)</f>
        <v>435000</v>
      </c>
      <c r="CA12" s="119" t="str">
        <f>IF(MIR_2021!BY19="","-",MIR_2021!BY19)</f>
        <v>-</v>
      </c>
      <c r="CB12" s="119" t="str">
        <f>IF(MIR_2021!BZ19="","-",MIR_2021!BZ19)</f>
        <v>-</v>
      </c>
      <c r="CC12" s="74" t="str">
        <f>IF(MIR_2021!CA19="","-",MIR_2021!CA19)</f>
        <v>-</v>
      </c>
      <c r="CD12" s="74" t="str">
        <f>IF(MIR_2021!CB19="","-",MIR_2021!CB19)</f>
        <v>-</v>
      </c>
      <c r="CE12" s="74" t="str">
        <f>IF(MIR_2021!CC19="","-",MIR_2021!CC19)</f>
        <v>-</v>
      </c>
      <c r="CF12" s="74" t="str">
        <f>IF(MIR_2021!CD19="","-",MIR_2021!CD19)</f>
        <v>-</v>
      </c>
      <c r="CG12" s="74" t="str">
        <f>IF(MIR_2021!CE19="","-",MIR_2021!CE19)</f>
        <v>-</v>
      </c>
      <c r="CH12" s="119" t="str">
        <f>IF(MIR_2021!CF19="","-",MIR_2021!CF19)</f>
        <v>-</v>
      </c>
      <c r="CI12" s="119" t="str">
        <f>IF(MIR_2021!CG19="","-",MIR_2021!CG19)</f>
        <v>-</v>
      </c>
      <c r="CJ12" s="74" t="str">
        <f>IF(MIR_2021!CH19="","-",MIR_2021!CH19)</f>
        <v>-</v>
      </c>
      <c r="CK12" s="74" t="str">
        <f>IF(MIR_2021!CI19="","-",MIR_2021!CI19)</f>
        <v>-</v>
      </c>
      <c r="CL12" s="74" t="str">
        <f>IF(MIR_2021!CJ19="","-",MIR_2021!CJ19)</f>
        <v>-</v>
      </c>
      <c r="CM12" s="74" t="str">
        <f>IF(MIR_2021!CK19="","-",MIR_2021!CK19)</f>
        <v>-</v>
      </c>
      <c r="CN12" s="74" t="str">
        <f>IF(MIR_2021!CL19="","-",MIR_2021!CL19)</f>
        <v>-</v>
      </c>
      <c r="CO12" s="119" t="str">
        <f>IF(MIR_2021!CM19="","-",MIR_2021!CM19)</f>
        <v>-</v>
      </c>
      <c r="CP12" s="119" t="str">
        <f>IF(MIR_2021!CN19="","-",MIR_2021!CN19)</f>
        <v>-</v>
      </c>
      <c r="CQ12" s="74" t="str">
        <f>IF(MIR_2021!CO19="","-",MIR_2021!CO19)</f>
        <v>-</v>
      </c>
      <c r="CR12" s="74" t="str">
        <f>IF(MIR_2021!CP19="","-",MIR_2021!CP19)</f>
        <v>-</v>
      </c>
      <c r="CS12" s="74" t="str">
        <f>IF(MIR_2021!CQ19="","-",MIR_2021!CQ19)</f>
        <v>-</v>
      </c>
      <c r="CT12" s="74" t="str">
        <f>IF(MIR_2021!CR19="","-",MIR_2021!CR19)</f>
        <v>-</v>
      </c>
      <c r="CU12" s="74" t="str">
        <f>IF(MIR_2021!CS19="","-",MIR_2021!CS19)</f>
        <v>-</v>
      </c>
    </row>
    <row r="13" spans="1:99" s="68" customFormat="1" ht="13" x14ac:dyDescent="0.15">
      <c r="A13" s="67">
        <f>+VLOOKUP($D13,Catálogos!$A$14:$E$40,5,0)</f>
        <v>2</v>
      </c>
      <c r="B13" s="69" t="str">
        <f>+VLOOKUP(D13,Catálogos!$A$14:$C$40,3,FALSE)</f>
        <v>Promover el pleno ejercicio de los derechos de acceso a la información pública y de protección de datos personales, así como la transparencia y apertura de las instituciones públicas.</v>
      </c>
      <c r="C13" s="69" t="str">
        <f>+VLOOKUP(D13,Catálogos!$A$14:$F$40,6,FALSE)</f>
        <v>Presidencia</v>
      </c>
      <c r="D13" s="68" t="str">
        <f>+MID(MIR_2021!$D$6,1,3)</f>
        <v>170</v>
      </c>
      <c r="E13" s="69" t="str">
        <f>+MID(MIR_2021!$D$6,7,150)</f>
        <v>Dirección General de Comunicación Social y Difusión</v>
      </c>
      <c r="F13" s="68" t="str">
        <f>IF(MIR_2021!B20=0,F12,MIR_2021!B20)</f>
        <v>GOA03</v>
      </c>
      <c r="G13" s="68" t="str">
        <f>IF(MIR_2021!C20=0,G12,MIR_2021!C20)</f>
        <v>Actividad</v>
      </c>
      <c r="H13" s="69" t="str">
        <f>IF(MIR_2021!D20="",H12,MIR_2021!D20)</f>
        <v xml:space="preserve">1.3 Producción de campañas de sensibilización de los derechos que tutela el Instituto contempladas en la Política General de Comunicación Social del año. </v>
      </c>
      <c r="I13" s="69" t="str">
        <f>+MIR_2021!E20</f>
        <v>Porcentaje de cumplimiento en la elaboración de campañas de sensibilización de los derechos que tutela el Instituto, planteadas en la Política General de Comunicación Social del año.</v>
      </c>
      <c r="J13" s="69" t="str">
        <f>+MIR_2021!F20</f>
        <v>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
Nota: Además de que todas las campañas de sensibilización deben considerar la equidad de género en la elaboración de sus mensajes, deben existir campañas de sensibilización relacionadas específicamente con la importancia de la equidad de género en los derechos que tutela el Instituto, en apego a las directrices en la materia del Instituto.</v>
      </c>
      <c r="K13" s="69" t="str">
        <f>+MIR_2021!G20</f>
        <v>(Número de campañas de sensibilización producidas / Número de campañas de sensibilización planteadas) *100</v>
      </c>
      <c r="L13" s="69" t="str">
        <f>+MIR_2021!H20</f>
        <v>Número de campañas de sensibilización producidas: Cantidad de campañas producidas a partir de las planteadas en la Política General de Comunicación Social.</v>
      </c>
      <c r="M13" s="69" t="str">
        <f>+MIR_2021!I20</f>
        <v>Número de campañas de sensibilización planteadas: Cantidad total de actividades planteada en la Política General de Comunicación Social.</v>
      </c>
      <c r="N13" s="69">
        <f>+MIR_2021!J20</f>
        <v>0</v>
      </c>
      <c r="O13" s="69">
        <f>+MIR_2021!K20</f>
        <v>0</v>
      </c>
      <c r="P13" s="69">
        <f>+MIR_2021!L20</f>
        <v>0</v>
      </c>
      <c r="Q13" s="69">
        <f>+MIR_2021!M20</f>
        <v>0</v>
      </c>
      <c r="R13" s="69">
        <f>+MIR_2021!N20</f>
        <v>0</v>
      </c>
      <c r="S13" s="69">
        <f>+MIR_2021!O20</f>
        <v>0</v>
      </c>
      <c r="T13" s="69">
        <f>+MIR_2021!P20</f>
        <v>0</v>
      </c>
      <c r="U13" s="69">
        <f>+MIR_2021!Q20</f>
        <v>0</v>
      </c>
      <c r="V13" s="69" t="str">
        <f>IF(MIR_2021!R20=0,V12,MIR_2021!R20)</f>
        <v>Semestral</v>
      </c>
      <c r="W13" s="69" t="str">
        <f>IF(MIR_2021!S20=0,W12,MIR_2021!S20)</f>
        <v>Porcentaje</v>
      </c>
      <c r="X13" s="69" t="str">
        <f>+MIR_2021!V20</f>
        <v>Eficacia</v>
      </c>
      <c r="Y13" s="69" t="str">
        <f>+MIR_2021!W20</f>
        <v>Gestión</v>
      </c>
      <c r="Z13" s="69" t="str">
        <f>+MIR_2021!X20</f>
        <v>- Informes trimestrales de la DGCSD disponibles en los archivos de la Dirección.
- Historial de las actividades en las cuentas institucionales en redes sociales (Twitter: https://twitter.com/INAImexico/media; Facebook: https://www.facebook.com/INAImx/; YouTube: https://www.youtube.com/user/ifaimexico)
- Política General de Comunicación Social del año, publicada como acuerdo por parte del Pleno.</v>
      </c>
      <c r="AA13" s="69" t="str">
        <f>IF(AND(MIR_2021!Y20="",H13=H12),AA12,MIR_2021!Y20)</f>
        <v>Los personas usuarias de redes sociales interactúan con los contenidos de las cuentas institucionales.</v>
      </c>
      <c r="AB13" s="69" t="str">
        <f>+MIR_2021!Z20</f>
        <v>Relativo</v>
      </c>
      <c r="AC13" s="69" t="str">
        <f>+MIR_2021!AA20</f>
        <v>Acumulada</v>
      </c>
      <c r="AD13" s="69" t="str">
        <f>+MIR_2021!AB20</f>
        <v>Ascendente</v>
      </c>
      <c r="AE13" s="77">
        <f>+MIR_2021!AC20</f>
        <v>44197</v>
      </c>
      <c r="AF13" s="77">
        <f>+MIR_2021!AD20</f>
        <v>44561</v>
      </c>
      <c r="AG13" s="68">
        <f>+MIR_2021!AE20</f>
        <v>100</v>
      </c>
      <c r="AH13" s="68">
        <f>+MIR_2021!AF20</f>
        <v>2016</v>
      </c>
      <c r="AI13" s="68" t="str">
        <f>+MIR_2021!AG20</f>
        <v>La línea base se calculó con base en información de 2 actividades similares de 2016.</v>
      </c>
      <c r="AJ13" s="68">
        <f>+MIR_2021!AH20</f>
        <v>100</v>
      </c>
      <c r="AK13" s="68">
        <f>+MIR_2021!AN20</f>
        <v>0</v>
      </c>
      <c r="AL13" s="68" t="str">
        <f ca="1">IF(MIR_2021!AO20="","-",IF(AN13="No aplica","-",IF(MIR_2021!AO20="Sin avance","Sin avance",IF(MIR_2021!AO20&lt;&gt;"Sin avance",IFERROR(_xlfn.FORMULATEXT(MIR_2021!AO20),CONCATENATE("=",MIR_2021!AO20)),"0"))))</f>
        <v>-</v>
      </c>
      <c r="AM13" s="68" t="str">
        <f ca="1">+MIR_2021!AP20</f>
        <v>No aplica</v>
      </c>
      <c r="AN13" s="68" t="str">
        <f ca="1">+MIR_2021!AQ20</f>
        <v>No aplica</v>
      </c>
      <c r="AO13" s="68" t="str">
        <f ca="1">+MIR_2021!AR20</f>
        <v>No aplica</v>
      </c>
      <c r="AP13" s="78" t="str">
        <f>IF(MIR_2021!AS20="","-",MIR_2021!AS20)</f>
        <v>-</v>
      </c>
      <c r="AQ13" s="68">
        <f>+MIR_2021!AT20</f>
        <v>80</v>
      </c>
      <c r="AR13" s="68" t="str">
        <f ca="1">+IF(MIR_2021!AU20="","-",IF(AT13="No aplica","-",IF(MIR_2021!AU20="Sin avance","Sin avance",IF(MIR_2021!AU20&lt;&gt;"Sin avance",IFERROR(_xlfn.FORMULATEXT(MIR_2021!AU20),CONCATENATE("=",MIR_2021!AU20)),"0"))))</f>
        <v>=(43/54)*100</v>
      </c>
      <c r="AS13" s="68">
        <f ca="1">+MIR_2021!AV20</f>
        <v>-0.46296296296295392</v>
      </c>
      <c r="AT13" s="68" t="str">
        <f ca="1">+MIR_2021!AW20</f>
        <v>Aceptable</v>
      </c>
      <c r="AU13" s="68">
        <f ca="1">+MIR_2021!AX20</f>
        <v>79.629629629629633</v>
      </c>
      <c r="AV13" s="78" t="str">
        <f>IF(MIR_2021!AY20="","-",MIR_2021!AY20)</f>
        <v>Durante el primer semestre de 2021 (enero-junio) se transmitieron 43 de las 54 campañas de sensibilización planificadas, toda vez que la Dirección General de Comunicación Social y Difusión continúa con la difusión y promoción de los derechos que tutela el INAI. Lo anterior en cumplimiento al Acuerdo ACT-PUB/15/04/2020.02 emitido por el Pleno del INAI, relativo a la emergencia sanitaria generada por el virus SARS-CoV2. De enero a junio se difundieron 12 campañas de sensibilización permanentes, 15 de coyuntura y 16 relacionadas con la emergencia sanitaria._x000D_</v>
      </c>
      <c r="AW13" s="68">
        <f>+MIR_2021!AZ20</f>
        <v>0</v>
      </c>
      <c r="AX13" s="70" t="str">
        <f ca="1">+IF(MIR_2021!BA20="","-",IF(AZ13="No aplica","-",IF(MIR_2021!BA20="Sin avance","Sin avance",IF(MIR_2021!BA20&lt;&gt;"Sin avance",IFERROR(_xlfn.FORMULATEXT(MIR_2021!BA20),CONCATENATE("=",MIR_2021!BA20)),"0"))))</f>
        <v>-</v>
      </c>
      <c r="AY13" s="68" t="str">
        <f ca="1">+MIR_2021!BB20</f>
        <v>No aplica</v>
      </c>
      <c r="AZ13" s="68" t="str">
        <f ca="1">+MIR_2021!BC20</f>
        <v>No aplica</v>
      </c>
      <c r="BA13" s="68" t="str">
        <f ca="1">+MIR_2021!BD20</f>
        <v>No aplica</v>
      </c>
      <c r="BB13" s="78" t="str">
        <f>IF(MIR_2021!BE20="","-",MIR_2021!BE20)</f>
        <v>-</v>
      </c>
      <c r="BC13" s="68">
        <f>+MIR_2021!BF20</f>
        <v>100</v>
      </c>
      <c r="BD13" s="68" t="str">
        <f ca="1">+IF(MIR_2021!BG20="","-",IF(BF13="No aplica","-",IF(MIR_2021!BG20="Sin avance","Sin avance",IF(MIR_2021!BG20&lt;&gt;"Sin avance",IFERROR(_xlfn.FORMULATEXT(MIR_2021!BG20),CONCATENATE("=",MIR_2021!BG20)),"0"))))</f>
        <v>-</v>
      </c>
      <c r="BE13" s="68" t="str">
        <f ca="1">+MIR_2021!BH20</f>
        <v/>
      </c>
      <c r="BF13" s="68" t="str">
        <f ca="1">+MIR_2021!BI20</f>
        <v>Ingresar meta alcanzada</v>
      </c>
      <c r="BG13" s="68" t="str">
        <f ca="1">+MIR_2021!BJ20</f>
        <v/>
      </c>
      <c r="BH13" s="78" t="str">
        <f>IF(MIR_2021!BK20="","-",MIR_2021!BK20)</f>
        <v>-</v>
      </c>
      <c r="BI13" s="68">
        <f>+MIR_2021!AH20</f>
        <v>100</v>
      </c>
      <c r="BJ13" s="71" t="str">
        <f ca="1">+IF(MIR_2021!AI20="","-",IF(BL13="No aplica","-",IF(MIR_2021!AI20="Sin avance","Sin avance",IF(MIR_2021!AI20&lt;&gt;"Sin avance",IFERROR(_xlfn.FORMULATEXT(MIR_2021!AI20),CONCATENATE("=",MIR_2021!AI20)),"-"))))</f>
        <v>-</v>
      </c>
      <c r="BK13" s="68" t="str">
        <f ca="1">+MIR_2021!AJ20</f>
        <v/>
      </c>
      <c r="BL13" s="68" t="str">
        <f ca="1">+MIR_2021!AK20</f>
        <v>Ingresar meta alcanzada</v>
      </c>
      <c r="BM13" s="68" t="str">
        <f ca="1">+MIR_2021!AL20</f>
        <v/>
      </c>
      <c r="BN13" s="78" t="str">
        <f>IF(MIR_2021!AM20="","-",MIR_2021!AM20)</f>
        <v>-</v>
      </c>
      <c r="BO13" s="119" t="str">
        <f>IF(MIR_2021!BL20="","-",MIR_2021!BL20)</f>
        <v>GOA03.01</v>
      </c>
      <c r="BP13" s="119" t="str">
        <f>IF(MIR_2021!BM20="","-",MIR_2021!BM20)</f>
        <v xml:space="preserve">Servicio de impresión y encuadernación de los materiales de divulgación institucional relacionados con el Informe Anual del INAI </v>
      </c>
      <c r="BQ13" s="119">
        <f>IF(MIR_2021!BN20="","-",MIR_2021!BN20)</f>
        <v>33604</v>
      </c>
      <c r="BR13" s="119" t="str">
        <f>IF(MIR_2021!BO20="","-",MIR_2021!BO20)</f>
        <v>Impresión y elaboración de material informativo derivado de la operación y administración de las dependencias y entidades</v>
      </c>
      <c r="BS13" s="74">
        <f>IF(MIR_2021!BP20="","-",MIR_2021!BP20)</f>
        <v>179437</v>
      </c>
      <c r="BT13" s="119">
        <f>IF(MIR_2021!BR20="","-",MIR_2021!BR20)</f>
        <v>33604</v>
      </c>
      <c r="BU13" s="119" t="str">
        <f>IF(MIR_2021!BS20="","-",MIR_2021!BS20)</f>
        <v>Impresión y elaboración de material informativo derivado de la operación y administración de las dependencias y entidades</v>
      </c>
      <c r="BV13" s="74">
        <f>IF(MIR_2021!BT20="","-",MIR_2021!BT20)</f>
        <v>179437</v>
      </c>
      <c r="BW13" s="74">
        <f>IF(MIR_2021!BU20="","-",MIR_2021!BU20)</f>
        <v>0</v>
      </c>
      <c r="BX13" s="74">
        <f>IF(MIR_2021!BV20="","-",MIR_2021!BV20)</f>
        <v>0</v>
      </c>
      <c r="BY13" s="74">
        <f>IF(MIR_2021!BW20="","-",MIR_2021!BW20)</f>
        <v>0</v>
      </c>
      <c r="BZ13" s="74">
        <f>IF(MIR_2021!BX20="","-",MIR_2021!BX20)</f>
        <v>179437</v>
      </c>
      <c r="CA13" s="119" t="str">
        <f>IF(MIR_2021!BY20="","-",MIR_2021!BY20)</f>
        <v>-</v>
      </c>
      <c r="CB13" s="119" t="str">
        <f>IF(MIR_2021!BZ20="","-",MIR_2021!BZ20)</f>
        <v>-</v>
      </c>
      <c r="CC13" s="74" t="str">
        <f>IF(MIR_2021!CA20="","-",MIR_2021!CA20)</f>
        <v>-</v>
      </c>
      <c r="CD13" s="74" t="str">
        <f>IF(MIR_2021!CB20="","-",MIR_2021!CB20)</f>
        <v>-</v>
      </c>
      <c r="CE13" s="74" t="str">
        <f>IF(MIR_2021!CC20="","-",MIR_2021!CC20)</f>
        <v>-</v>
      </c>
      <c r="CF13" s="74" t="str">
        <f>IF(MIR_2021!CD20="","-",MIR_2021!CD20)</f>
        <v>-</v>
      </c>
      <c r="CG13" s="74" t="str">
        <f>IF(MIR_2021!CE20="","-",MIR_2021!CE20)</f>
        <v>-</v>
      </c>
      <c r="CH13" s="119" t="str">
        <f>IF(MIR_2021!CF20="","-",MIR_2021!CF20)</f>
        <v>-</v>
      </c>
      <c r="CI13" s="119" t="str">
        <f>IF(MIR_2021!CG20="","-",MIR_2021!CG20)</f>
        <v>-</v>
      </c>
      <c r="CJ13" s="74" t="str">
        <f>IF(MIR_2021!CH20="","-",MIR_2021!CH20)</f>
        <v>-</v>
      </c>
      <c r="CK13" s="74" t="str">
        <f>IF(MIR_2021!CI20="","-",MIR_2021!CI20)</f>
        <v>-</v>
      </c>
      <c r="CL13" s="74" t="str">
        <f>IF(MIR_2021!CJ20="","-",MIR_2021!CJ20)</f>
        <v>-</v>
      </c>
      <c r="CM13" s="74" t="str">
        <f>IF(MIR_2021!CK20="","-",MIR_2021!CK20)</f>
        <v>-</v>
      </c>
      <c r="CN13" s="74" t="str">
        <f>IF(MIR_2021!CL20="","-",MIR_2021!CL20)</f>
        <v>-</v>
      </c>
      <c r="CO13" s="119" t="str">
        <f>IF(MIR_2021!CM20="","-",MIR_2021!CM20)</f>
        <v>-</v>
      </c>
      <c r="CP13" s="119" t="str">
        <f>IF(MIR_2021!CN20="","-",MIR_2021!CN20)</f>
        <v>-</v>
      </c>
      <c r="CQ13" s="74" t="str">
        <f>IF(MIR_2021!CO20="","-",MIR_2021!CO20)</f>
        <v>-</v>
      </c>
      <c r="CR13" s="74" t="str">
        <f>IF(MIR_2021!CP20="","-",MIR_2021!CP20)</f>
        <v>-</v>
      </c>
      <c r="CS13" s="74" t="str">
        <f>IF(MIR_2021!CQ20="","-",MIR_2021!CQ20)</f>
        <v>-</v>
      </c>
      <c r="CT13" s="74" t="str">
        <f>IF(MIR_2021!CR20="","-",MIR_2021!CR20)</f>
        <v>-</v>
      </c>
      <c r="CU13" s="74" t="str">
        <f>IF(MIR_2021!CS20="","-",MIR_2021!CS20)</f>
        <v>-</v>
      </c>
    </row>
    <row r="14" spans="1:99" s="68" customFormat="1" ht="13" x14ac:dyDescent="0.15">
      <c r="A14" s="67">
        <f>+VLOOKUP($D14,Catálogos!$A$14:$E$40,5,0)</f>
        <v>2</v>
      </c>
      <c r="B14" s="69" t="str">
        <f>+VLOOKUP(D14,Catálogos!$A$14:$C$40,3,FALSE)</f>
        <v>Promover el pleno ejercicio de los derechos de acceso a la información pública y de protección de datos personales, así como la transparencia y apertura de las instituciones públicas.</v>
      </c>
      <c r="C14" s="69" t="str">
        <f>+VLOOKUP(D14,Catálogos!$A$14:$F$40,6,FALSE)</f>
        <v>Presidencia</v>
      </c>
      <c r="D14" s="68" t="str">
        <f>+MID(MIR_2021!$D$6,1,3)</f>
        <v>170</v>
      </c>
      <c r="E14" s="69" t="str">
        <f>+MID(MIR_2021!$D$6,7,150)</f>
        <v>Dirección General de Comunicación Social y Difusión</v>
      </c>
      <c r="F14" s="68" t="str">
        <f>IF(MIR_2021!B21=0,F13,MIR_2021!B21)</f>
        <v>GOA03</v>
      </c>
      <c r="G14" s="68" t="str">
        <f>IF(MIR_2021!C21=0,G13,MIR_2021!C21)</f>
        <v>Actividad</v>
      </c>
      <c r="H14" s="69" t="str">
        <f>IF(MIR_2021!D21="",H13,MIR_2021!D21)</f>
        <v xml:space="preserve">1.3 Producción de campañas de sensibilización de los derechos que tutela el Instituto contempladas en la Política General de Comunicación Social del año. </v>
      </c>
      <c r="I14" s="69">
        <f>+MIR_2021!E21</f>
        <v>0</v>
      </c>
      <c r="J14" s="69">
        <f>+MIR_2021!F21</f>
        <v>0</v>
      </c>
      <c r="K14" s="69">
        <f>+MIR_2021!G21</f>
        <v>0</v>
      </c>
      <c r="L14" s="69">
        <f>+MIR_2021!H21</f>
        <v>0</v>
      </c>
      <c r="M14" s="69">
        <f>+MIR_2021!I21</f>
        <v>0</v>
      </c>
      <c r="N14" s="69">
        <f>+MIR_2021!J21</f>
        <v>0</v>
      </c>
      <c r="O14" s="69">
        <f>+MIR_2021!K21</f>
        <v>0</v>
      </c>
      <c r="P14" s="69">
        <f>+MIR_2021!L21</f>
        <v>0</v>
      </c>
      <c r="Q14" s="69">
        <f>+MIR_2021!M21</f>
        <v>0</v>
      </c>
      <c r="R14" s="69">
        <f>+MIR_2021!N21</f>
        <v>0</v>
      </c>
      <c r="S14" s="69">
        <f>+MIR_2021!O21</f>
        <v>0</v>
      </c>
      <c r="T14" s="69">
        <f>+MIR_2021!P21</f>
        <v>0</v>
      </c>
      <c r="U14" s="69">
        <f>+MIR_2021!Q21</f>
        <v>0</v>
      </c>
      <c r="V14" s="69" t="str">
        <f>IF(MIR_2021!R21=0,V13,MIR_2021!R21)</f>
        <v>Semestral</v>
      </c>
      <c r="W14" s="69" t="str">
        <f>IF(MIR_2021!S21=0,W13,MIR_2021!S21)</f>
        <v>Porcentaje</v>
      </c>
      <c r="X14" s="69">
        <f>+MIR_2021!V21</f>
        <v>0</v>
      </c>
      <c r="Y14" s="69">
        <f>+MIR_2021!W21</f>
        <v>0</v>
      </c>
      <c r="Z14" s="69">
        <f>+MIR_2021!X21</f>
        <v>0</v>
      </c>
      <c r="AA14" s="69" t="str">
        <f>IF(AND(MIR_2021!Y21="",H14=H13),AA13,MIR_2021!Y21)</f>
        <v>Los personas usuarias de redes sociales interactúan con los contenidos de las cuentas institucionales.</v>
      </c>
      <c r="AB14" s="69">
        <f>+MIR_2021!Z21</f>
        <v>0</v>
      </c>
      <c r="AC14" s="69">
        <f>+MIR_2021!AA21</f>
        <v>0</v>
      </c>
      <c r="AD14" s="69">
        <f>+MIR_2021!AB21</f>
        <v>0</v>
      </c>
      <c r="AE14" s="77">
        <f>+MIR_2021!AC21</f>
        <v>0</v>
      </c>
      <c r="AF14" s="77">
        <f>+MIR_2021!AD21</f>
        <v>0</v>
      </c>
      <c r="AG14" s="68">
        <f>+MIR_2021!AE21</f>
        <v>0</v>
      </c>
      <c r="AH14" s="68">
        <f>+MIR_2021!AF21</f>
        <v>0</v>
      </c>
      <c r="AI14" s="68">
        <f>+MIR_2021!AG21</f>
        <v>0</v>
      </c>
      <c r="AJ14" s="68">
        <f>+MIR_2021!AH21</f>
        <v>0</v>
      </c>
      <c r="AK14" s="68">
        <f>+MIR_2021!AN21</f>
        <v>0</v>
      </c>
      <c r="AL14" s="68" t="str">
        <f ca="1">IF(MIR_2021!AO21="","-",IF(AN14="No aplica","-",IF(MIR_2021!AO21="Sin avance","Sin avance",IF(MIR_2021!AO21&lt;&gt;"Sin avance",IFERROR(_xlfn.FORMULATEXT(MIR_2021!AO21),CONCATENATE("=",MIR_2021!AO21)),"0"))))</f>
        <v>-</v>
      </c>
      <c r="AM14" s="68">
        <f>+MIR_2021!AP21</f>
        <v>0</v>
      </c>
      <c r="AN14" s="68">
        <f>+MIR_2021!AQ21</f>
        <v>0</v>
      </c>
      <c r="AO14" s="68">
        <f>+MIR_2021!AR21</f>
        <v>0</v>
      </c>
      <c r="AP14" s="78" t="str">
        <f>IF(MIR_2021!AS21="","-",MIR_2021!AS21)</f>
        <v>-</v>
      </c>
      <c r="AQ14" s="68">
        <f>+MIR_2021!AT21</f>
        <v>0</v>
      </c>
      <c r="AR14" s="68" t="str">
        <f ca="1">+IF(MIR_2021!AU21="","-",IF(AT14="No aplica","-",IF(MIR_2021!AU21="Sin avance","Sin avance",IF(MIR_2021!AU21&lt;&gt;"Sin avance",IFERROR(_xlfn.FORMULATEXT(MIR_2021!AU21),CONCATENATE("=",MIR_2021!AU21)),"0"))))</f>
        <v>-</v>
      </c>
      <c r="AS14" s="68">
        <f>+MIR_2021!AV21</f>
        <v>0</v>
      </c>
      <c r="AT14" s="68">
        <f>+MIR_2021!AW21</f>
        <v>0</v>
      </c>
      <c r="AU14" s="68">
        <f>+MIR_2021!AX21</f>
        <v>0</v>
      </c>
      <c r="AV14" s="78" t="str">
        <f>IF(MIR_2021!AY21="","-",MIR_2021!AY21)</f>
        <v>-</v>
      </c>
      <c r="AW14" s="68">
        <f>+MIR_2021!AZ21</f>
        <v>0</v>
      </c>
      <c r="AX14" s="70" t="str">
        <f ca="1">+IF(MIR_2021!BA21="","-",IF(AZ14="No aplica","-",IF(MIR_2021!BA21="Sin avance","Sin avance",IF(MIR_2021!BA21&lt;&gt;"Sin avance",IFERROR(_xlfn.FORMULATEXT(MIR_2021!BA21),CONCATENATE("=",MIR_2021!BA21)),"0"))))</f>
        <v>-</v>
      </c>
      <c r="AY14" s="68">
        <f>+MIR_2021!BB21</f>
        <v>0</v>
      </c>
      <c r="AZ14" s="68">
        <f>+MIR_2021!BC21</f>
        <v>0</v>
      </c>
      <c r="BA14" s="68">
        <f>+MIR_2021!BD21</f>
        <v>0</v>
      </c>
      <c r="BB14" s="78" t="str">
        <f>IF(MIR_2021!BE21="","-",MIR_2021!BE21)</f>
        <v>-</v>
      </c>
      <c r="BC14" s="68">
        <f>+MIR_2021!BF21</f>
        <v>0</v>
      </c>
      <c r="BD14" s="68" t="str">
        <f ca="1">+IF(MIR_2021!BG21="","-",IF(BF14="No aplica","-",IF(MIR_2021!BG21="Sin avance","Sin avance",IF(MIR_2021!BG21&lt;&gt;"Sin avance",IFERROR(_xlfn.FORMULATEXT(MIR_2021!BG21),CONCATENATE("=",MIR_2021!BG21)),"0"))))</f>
        <v>-</v>
      </c>
      <c r="BE14" s="68">
        <f>+MIR_2021!BH21</f>
        <v>0</v>
      </c>
      <c r="BF14" s="68">
        <f>+MIR_2021!BI21</f>
        <v>0</v>
      </c>
      <c r="BG14" s="68">
        <f>+MIR_2021!BJ21</f>
        <v>0</v>
      </c>
      <c r="BH14" s="78" t="str">
        <f>IF(MIR_2021!BK21="","-",MIR_2021!BK21)</f>
        <v>-</v>
      </c>
      <c r="BI14" s="68">
        <f>+MIR_2021!AH21</f>
        <v>0</v>
      </c>
      <c r="BJ14" s="71" t="str">
        <f ca="1">+IF(MIR_2021!AI21="","-",IF(BL14="No aplica","-",IF(MIR_2021!AI21="Sin avance","Sin avance",IF(MIR_2021!AI21&lt;&gt;"Sin avance",IFERROR(_xlfn.FORMULATEXT(MIR_2021!AI21),CONCATENATE("=",MIR_2021!AI21)),"-"))))</f>
        <v>-</v>
      </c>
      <c r="BK14" s="68">
        <f>+MIR_2021!AJ21</f>
        <v>0</v>
      </c>
      <c r="BL14" s="68">
        <f>+MIR_2021!AK21</f>
        <v>0</v>
      </c>
      <c r="BM14" s="68">
        <f>+MIR_2021!AL21</f>
        <v>0</v>
      </c>
      <c r="BN14" s="78" t="str">
        <f>IF(MIR_2021!AM21="","-",MIR_2021!AM21)</f>
        <v>-</v>
      </c>
      <c r="BO14" s="119" t="str">
        <f>IF(MIR_2021!BL21="","-",MIR_2021!BL21)</f>
        <v>GOA03.02</v>
      </c>
      <c r="BP14" s="119" t="str">
        <f>IF(MIR_2021!BM21="","-",MIR_2021!BM21)</f>
        <v>Servicios de producción y difusión de contenidos para redes sociales.</v>
      </c>
      <c r="BQ14" s="119">
        <f>IF(MIR_2021!BN21="","-",MIR_2021!BN21)</f>
        <v>36101</v>
      </c>
      <c r="BR14" s="119" t="str">
        <f>IF(MIR_2021!BO21="","-",MIR_2021!BO21)</f>
        <v>Difusión de mensajes sobre programas y actividades gubernamentales</v>
      </c>
      <c r="BS14" s="74">
        <f>IF(MIR_2021!BP21="","-",MIR_2021!BP21)</f>
        <v>1400000</v>
      </c>
      <c r="BT14" s="119">
        <f>IF(MIR_2021!BR21="","-",MIR_2021!BR21)</f>
        <v>36101</v>
      </c>
      <c r="BU14" s="119" t="str">
        <f>IF(MIR_2021!BS21="","-",MIR_2021!BS21)</f>
        <v>Difusión de mensajes sobre programas y actividades gubernamentales</v>
      </c>
      <c r="BV14" s="74">
        <f>IF(MIR_2021!BT21="","-",MIR_2021!BT21)</f>
        <v>1400000</v>
      </c>
      <c r="BW14" s="74">
        <f>IF(MIR_2021!BU21="","-",MIR_2021!BU21)</f>
        <v>0</v>
      </c>
      <c r="BX14" s="74">
        <f>IF(MIR_2021!BV21="","-",MIR_2021!BV21)</f>
        <v>0</v>
      </c>
      <c r="BY14" s="74">
        <f>IF(MIR_2021!BW21="","-",MIR_2021!BW21)</f>
        <v>0</v>
      </c>
      <c r="BZ14" s="74">
        <f>IF(MIR_2021!BX21="","-",MIR_2021!BX21)</f>
        <v>1400000</v>
      </c>
      <c r="CA14" s="119" t="str">
        <f>IF(MIR_2021!BY21="","-",MIR_2021!BY21)</f>
        <v>-</v>
      </c>
      <c r="CB14" s="119" t="str">
        <f>IF(MIR_2021!BZ21="","-",MIR_2021!BZ21)</f>
        <v>-</v>
      </c>
      <c r="CC14" s="74" t="str">
        <f>IF(MIR_2021!CA21="","-",MIR_2021!CA21)</f>
        <v>-</v>
      </c>
      <c r="CD14" s="74" t="str">
        <f>IF(MIR_2021!CB21="","-",MIR_2021!CB21)</f>
        <v>-</v>
      </c>
      <c r="CE14" s="74" t="str">
        <f>IF(MIR_2021!CC21="","-",MIR_2021!CC21)</f>
        <v>-</v>
      </c>
      <c r="CF14" s="74" t="str">
        <f>IF(MIR_2021!CD21="","-",MIR_2021!CD21)</f>
        <v>-</v>
      </c>
      <c r="CG14" s="74" t="str">
        <f>IF(MIR_2021!CE21="","-",MIR_2021!CE21)</f>
        <v>-</v>
      </c>
      <c r="CH14" s="119" t="str">
        <f>IF(MIR_2021!CF21="","-",MIR_2021!CF21)</f>
        <v>-</v>
      </c>
      <c r="CI14" s="119" t="str">
        <f>IF(MIR_2021!CG21="","-",MIR_2021!CG21)</f>
        <v>-</v>
      </c>
      <c r="CJ14" s="74" t="str">
        <f>IF(MIR_2021!CH21="","-",MIR_2021!CH21)</f>
        <v>-</v>
      </c>
      <c r="CK14" s="74" t="str">
        <f>IF(MIR_2021!CI21="","-",MIR_2021!CI21)</f>
        <v>-</v>
      </c>
      <c r="CL14" s="74" t="str">
        <f>IF(MIR_2021!CJ21="","-",MIR_2021!CJ21)</f>
        <v>-</v>
      </c>
      <c r="CM14" s="74" t="str">
        <f>IF(MIR_2021!CK21="","-",MIR_2021!CK21)</f>
        <v>-</v>
      </c>
      <c r="CN14" s="74" t="str">
        <f>IF(MIR_2021!CL21="","-",MIR_2021!CL21)</f>
        <v>-</v>
      </c>
      <c r="CO14" s="119" t="str">
        <f>IF(MIR_2021!CM21="","-",MIR_2021!CM21)</f>
        <v>-</v>
      </c>
      <c r="CP14" s="119" t="str">
        <f>IF(MIR_2021!CN21="","-",MIR_2021!CN21)</f>
        <v>-</v>
      </c>
      <c r="CQ14" s="74" t="str">
        <f>IF(MIR_2021!CO21="","-",MIR_2021!CO21)</f>
        <v>-</v>
      </c>
      <c r="CR14" s="74" t="str">
        <f>IF(MIR_2021!CP21="","-",MIR_2021!CP21)</f>
        <v>-</v>
      </c>
      <c r="CS14" s="74" t="str">
        <f>IF(MIR_2021!CQ21="","-",MIR_2021!CQ21)</f>
        <v>-</v>
      </c>
      <c r="CT14" s="74" t="str">
        <f>IF(MIR_2021!CR21="","-",MIR_2021!CR21)</f>
        <v>-</v>
      </c>
      <c r="CU14" s="74" t="str">
        <f>IF(MIR_2021!CS21="","-",MIR_2021!CS21)</f>
        <v>-</v>
      </c>
    </row>
    <row r="15" spans="1:99" s="68" customFormat="1" ht="13" x14ac:dyDescent="0.15">
      <c r="A15" s="67">
        <f>+VLOOKUP($D15,Catálogos!$A$14:$E$40,5,0)</f>
        <v>2</v>
      </c>
      <c r="B15" s="69" t="str">
        <f>+VLOOKUP(D15,Catálogos!$A$14:$C$40,3,FALSE)</f>
        <v>Promover el pleno ejercicio de los derechos de acceso a la información pública y de protección de datos personales, así como la transparencia y apertura de las instituciones públicas.</v>
      </c>
      <c r="C15" s="69" t="str">
        <f>+VLOOKUP(D15,Catálogos!$A$14:$F$40,6,FALSE)</f>
        <v>Presidencia</v>
      </c>
      <c r="D15" s="68" t="str">
        <f>+MID(MIR_2021!$D$6,1,3)</f>
        <v>170</v>
      </c>
      <c r="E15" s="69" t="str">
        <f>+MID(MIR_2021!$D$6,7,150)</f>
        <v>Dirección General de Comunicación Social y Difusión</v>
      </c>
      <c r="F15" s="68" t="str">
        <f>IF(MIR_2021!B22=0,F14,MIR_2021!B22)</f>
        <v>GOA04</v>
      </c>
      <c r="G15" s="68" t="str">
        <f>IF(MIR_2021!C22=0,G14,MIR_2021!C22)</f>
        <v>Actividad</v>
      </c>
      <c r="H15" s="69" t="str">
        <f>IF(MIR_2021!D22="",H14,MIR_2021!D22)</f>
        <v>1.4 Medición de impacto en los medios a partir de las diversas comunicaciones generadas por el Instituto.</v>
      </c>
      <c r="I15" s="69" t="str">
        <f>+MIR_2021!E22</f>
        <v>Porcentaje de cumplimiento en el compromiso de elaboración de reportes trimestrales de impacto en medios a partir de las acciones de comunicación generadas por el área.</v>
      </c>
      <c r="J15" s="69" t="str">
        <f>+MIR_2021!F22</f>
        <v xml:space="preserve">Permite saber el porcentaje de cumplimiento en la generación de reportes de impacto de las comunicaciones generadas por el Instituto, de acuerdo con el total de reportes comprometido para el año. 
Los reportes de impacto son aquellos en los que se muestran, entre otras variables, la cantidad de notas positivas, neutrales o negativas que se han publicado del INAI; el desempeño en las cuentas institucionales en redes sociales y el número de videos subidos al canal de YouTube, así como el rendimiento de la Intranet del Instituto. 
Adicionalmente a estas referencias, el reporte incluye otras variables de desempeño en materia de comunicación social como el número de materiales de diseño gráfico realizados o los resultados de los estudios de investigación ejecutados. </v>
      </c>
      <c r="K15" s="69" t="str">
        <f>+MIR_2021!G22</f>
        <v>(Número de reportes acerca del impacto de  las comunicaciones institucionales realizados / Número de reportes acerca del impacto de las comunicaciones institucionales planeados) * 100</v>
      </c>
      <c r="L15" s="69" t="str">
        <f>+MIR_2021!H22</f>
        <v xml:space="preserve">Reportes acerca del impacto de las comunicaciones institucionales realizados:  Informes, que abarcan una periodicidad trimestral, y en los cuales se muestra el impacto en medios de las comunicaciones generadas por el Instituto, así como otras variables de desempeño en materia de comunicación social. </v>
      </c>
      <c r="M15" s="69" t="str">
        <f>+MIR_2021!I22</f>
        <v xml:space="preserve">Reportes acerca del impacto de las comunicaciones institucionales planeados: Informes, que abarcan una periodicidad trimestral, y en los cuales se muestra el impacto en medios de las comunicaciones generadas por el Instituto, así como otras variables de desempeño en materia de comunicación social. </v>
      </c>
      <c r="N15" s="69">
        <f>+MIR_2021!J22</f>
        <v>0</v>
      </c>
      <c r="O15" s="69">
        <f>+MIR_2021!K22</f>
        <v>0</v>
      </c>
      <c r="P15" s="69">
        <f>+MIR_2021!L22</f>
        <v>0</v>
      </c>
      <c r="Q15" s="69">
        <f>+MIR_2021!M22</f>
        <v>0</v>
      </c>
      <c r="R15" s="69">
        <f>+MIR_2021!N22</f>
        <v>0</v>
      </c>
      <c r="S15" s="69">
        <f>+MIR_2021!O22</f>
        <v>0</v>
      </c>
      <c r="T15" s="69">
        <f>+MIR_2021!P22</f>
        <v>0</v>
      </c>
      <c r="U15" s="69">
        <f>+MIR_2021!Q22</f>
        <v>0</v>
      </c>
      <c r="V15" s="69" t="str">
        <f>IF(MIR_2021!R22=0,V14,MIR_2021!R22)</f>
        <v>Trimestral</v>
      </c>
      <c r="W15" s="69" t="str">
        <f>IF(MIR_2021!S22=0,W14,MIR_2021!S22)</f>
        <v>Porcentaje</v>
      </c>
      <c r="X15" s="69" t="str">
        <f>+MIR_2021!V22</f>
        <v>Eficacia</v>
      </c>
      <c r="Y15" s="69" t="str">
        <f>+MIR_2021!W22</f>
        <v>Gestión</v>
      </c>
      <c r="Z15" s="69" t="str">
        <f>+MIR_2021!X22</f>
        <v>Reportes trimestrales de impacto en medios que obran en el archivo de la DGCSD y son enviados a la presidencia del INAI.</v>
      </c>
      <c r="AA15" s="69" t="str">
        <f>IF(AND(MIR_2021!Y22="",H15=H14),AA14,MIR_2021!Y22)</f>
        <v>Los resultados de la medición son aceptados por la presidencia del INAI.</v>
      </c>
      <c r="AB15" s="69" t="str">
        <f>+MIR_2021!Z22</f>
        <v>Relativo</v>
      </c>
      <c r="AC15" s="69" t="str">
        <f>+MIR_2021!AA22</f>
        <v>Acumulada</v>
      </c>
      <c r="AD15" s="69" t="str">
        <f>+MIR_2021!AB22</f>
        <v>Ascendente</v>
      </c>
      <c r="AE15" s="77">
        <f>+MIR_2021!AC22</f>
        <v>44197</v>
      </c>
      <c r="AF15" s="77">
        <f>+MIR_2021!AD22</f>
        <v>44561</v>
      </c>
      <c r="AG15" s="68">
        <f>+MIR_2021!AE22</f>
        <v>100</v>
      </c>
      <c r="AH15" s="68">
        <f>+MIR_2021!AF22</f>
        <v>2016</v>
      </c>
      <c r="AI15" s="68" t="str">
        <f>+MIR_2021!AG22</f>
        <v>La línea base se calculó con información de las actividades de 2015</v>
      </c>
      <c r="AJ15" s="68">
        <f>+MIR_2021!AH22</f>
        <v>100</v>
      </c>
      <c r="AK15" s="68">
        <f>+MIR_2021!AN22</f>
        <v>25</v>
      </c>
      <c r="AL15" s="68" t="str">
        <f ca="1">IF(MIR_2021!AO22="","-",IF(AN15="No aplica","-",IF(MIR_2021!AO22="Sin avance","Sin avance",IF(MIR_2021!AO22&lt;&gt;"Sin avance",IFERROR(_xlfn.FORMULATEXT(MIR_2021!AO22),CONCATENATE("=",MIR_2021!AO22)),"0"))))</f>
        <v>=(1/4)*100</v>
      </c>
      <c r="AM15" s="68">
        <f ca="1">+MIR_2021!AP22</f>
        <v>0</v>
      </c>
      <c r="AN15" s="68" t="str">
        <f ca="1">+MIR_2021!AQ22</f>
        <v>Aceptable</v>
      </c>
      <c r="AO15" s="68">
        <f ca="1">+MIR_2021!AR22</f>
        <v>25</v>
      </c>
      <c r="AP15" s="78" t="str">
        <f>IF(MIR_2021!AS22="","-",MIR_2021!AS22)</f>
        <v>Se elaboró el informe trimestral de la DGCSD correspondiente al primer trimestre de 2021. En él que se analizan diversos indicadores como son: los impactos de notas en medios; el número de sesiones y los materiales fotográficos que documentan las tareas del Instituto; los resultados de la difusión a través de las cuentas institucionales en redes sociales; los números relacionados con las tareas de diseño, de comunicación interna y de transparencia, entre otros.</v>
      </c>
      <c r="AQ15" s="68">
        <f>+MIR_2021!AT22</f>
        <v>50</v>
      </c>
      <c r="AR15" s="68" t="str">
        <f ca="1">+IF(MIR_2021!AU22="","-",IF(AT15="No aplica","-",IF(MIR_2021!AU22="Sin avance","Sin avance",IF(MIR_2021!AU22&lt;&gt;"Sin avance",IFERROR(_xlfn.FORMULATEXT(MIR_2021!AU22),CONCATENATE("=",MIR_2021!AU22)),"0"))))</f>
        <v>=(2/4)*100</v>
      </c>
      <c r="AS15" s="68">
        <f ca="1">+MIR_2021!AV22</f>
        <v>0</v>
      </c>
      <c r="AT15" s="68" t="str">
        <f ca="1">+MIR_2021!AW22</f>
        <v>Aceptable</v>
      </c>
      <c r="AU15" s="68">
        <f ca="1">+MIR_2021!AX22</f>
        <v>50</v>
      </c>
      <c r="AV15" s="78" t="str">
        <f>IF(MIR_2021!AY22="","-",MIR_2021!AY22)</f>
        <v>Se elaboró el informe trimestral de la DGCSD correspondiente al segundo trimestre de 2021. En él que se analizan diversos indicadores como son: los impactos de notas en medios; el número de sesiones y los materiales fotográficos que documentan las tareas del Instituto; los resultados de la difusión a través de las cuentas institucionales en redes sociales; los números relacionados con las tareas de diseño, de comunicación interna y de transparencia, entre otros.</v>
      </c>
      <c r="AW15" s="68">
        <f>+MIR_2021!AZ22</f>
        <v>75</v>
      </c>
      <c r="AX15" s="70" t="str">
        <f ca="1">+IF(MIR_2021!BA22="","-",IF(AZ15="No aplica","-",IF(MIR_2021!BA22="Sin avance","Sin avance",IF(MIR_2021!BA22&lt;&gt;"Sin avance",IFERROR(_xlfn.FORMULATEXT(MIR_2021!BA22),CONCATENATE("=",MIR_2021!BA22)),"0"))))</f>
        <v>-</v>
      </c>
      <c r="AY15" s="68" t="str">
        <f ca="1">+MIR_2021!BB22</f>
        <v/>
      </c>
      <c r="AZ15" s="68" t="str">
        <f ca="1">+MIR_2021!BC22</f>
        <v>Ingresar meta alcanzada</v>
      </c>
      <c r="BA15" s="68" t="str">
        <f ca="1">+MIR_2021!BD22</f>
        <v/>
      </c>
      <c r="BB15" s="78" t="str">
        <f>IF(MIR_2021!BE22="","-",MIR_2021!BE22)</f>
        <v>-</v>
      </c>
      <c r="BC15" s="68">
        <f>+MIR_2021!BF22</f>
        <v>100</v>
      </c>
      <c r="BD15" s="68" t="str">
        <f ca="1">+IF(MIR_2021!BG22="","-",IF(BF15="No aplica","-",IF(MIR_2021!BG22="Sin avance","Sin avance",IF(MIR_2021!BG22&lt;&gt;"Sin avance",IFERROR(_xlfn.FORMULATEXT(MIR_2021!BG22),CONCATENATE("=",MIR_2021!BG22)),"0"))))</f>
        <v>-</v>
      </c>
      <c r="BE15" s="68" t="str">
        <f ca="1">+MIR_2021!BH22</f>
        <v/>
      </c>
      <c r="BF15" s="68" t="str">
        <f ca="1">+MIR_2021!BI22</f>
        <v>Ingresar meta alcanzada</v>
      </c>
      <c r="BG15" s="68" t="str">
        <f ca="1">+MIR_2021!BJ22</f>
        <v/>
      </c>
      <c r="BH15" s="78" t="str">
        <f>IF(MIR_2021!BK22="","-",MIR_2021!BK22)</f>
        <v>-</v>
      </c>
      <c r="BI15" s="68">
        <f>+MIR_2021!AH22</f>
        <v>100</v>
      </c>
      <c r="BJ15" s="71" t="str">
        <f ca="1">+IF(MIR_2021!AI22="","-",IF(BL15="No aplica","-",IF(MIR_2021!AI22="Sin avance","Sin avance",IF(MIR_2021!AI22&lt;&gt;"Sin avance",IFERROR(_xlfn.FORMULATEXT(MIR_2021!AI22),CONCATENATE("=",MIR_2021!AI22)),"-"))))</f>
        <v>-</v>
      </c>
      <c r="BK15" s="68" t="str">
        <f ca="1">+MIR_2021!AJ22</f>
        <v/>
      </c>
      <c r="BL15" s="68" t="str">
        <f ca="1">+MIR_2021!AK22</f>
        <v>Ingresar meta alcanzada</v>
      </c>
      <c r="BM15" s="68" t="str">
        <f ca="1">+MIR_2021!AL22</f>
        <v/>
      </c>
      <c r="BN15" s="78" t="str">
        <f>IF(MIR_2021!AM22="","-",MIR_2021!AM22)</f>
        <v>-</v>
      </c>
      <c r="BO15" s="119" t="str">
        <f>IF(MIR_2021!BL22="","-",MIR_2021!BL22)</f>
        <v>GOA04.01</v>
      </c>
      <c r="BP15" s="119" t="str">
        <f>IF(MIR_2021!BM22="","-",MIR_2021!BM22)</f>
        <v>Servicio de televisión de paga (sky)</v>
      </c>
      <c r="BQ15" s="119">
        <f>IF(MIR_2021!BN22="","-",MIR_2021!BN22)</f>
        <v>31701</v>
      </c>
      <c r="BR15" s="119" t="str">
        <f>IF(MIR_2021!BO22="","-",MIR_2021!BO22)</f>
        <v>Servicios de conducción de señales analógicas y digitales</v>
      </c>
      <c r="BS15" s="74">
        <f>IF(MIR_2021!BP22="","-",MIR_2021!BP22)</f>
        <v>120000</v>
      </c>
      <c r="BT15" s="119">
        <f>IF(MIR_2021!BR22="","-",MIR_2021!BR22)</f>
        <v>31701</v>
      </c>
      <c r="BU15" s="119" t="str">
        <f>IF(MIR_2021!BS22="","-",MIR_2021!BS22)</f>
        <v>Servicios de conducción de señales analógicas y digitales</v>
      </c>
      <c r="BV15" s="74">
        <f>IF(MIR_2021!BT22="","-",MIR_2021!BT22)</f>
        <v>116193.98</v>
      </c>
      <c r="BW15" s="74">
        <f>IF(MIR_2021!BU22="","-",MIR_2021!BU22)</f>
        <v>16273.94</v>
      </c>
      <c r="BX15" s="74">
        <f>IF(MIR_2021!BV22="","-",MIR_2021!BV22)</f>
        <v>0</v>
      </c>
      <c r="BY15" s="74">
        <f>IF(MIR_2021!BW22="","-",MIR_2021!BW22)</f>
        <v>0</v>
      </c>
      <c r="BZ15" s="74">
        <f>IF(MIR_2021!BX22="","-",MIR_2021!BX22)</f>
        <v>99920.04</v>
      </c>
      <c r="CA15" s="119" t="str">
        <f>IF(MIR_2021!BY22="","-",MIR_2021!BY22)</f>
        <v>-</v>
      </c>
      <c r="CB15" s="119" t="str">
        <f>IF(MIR_2021!BZ22="","-",MIR_2021!BZ22)</f>
        <v>-</v>
      </c>
      <c r="CC15" s="74" t="str">
        <f>IF(MIR_2021!CA22="","-",MIR_2021!CA22)</f>
        <v>-</v>
      </c>
      <c r="CD15" s="74" t="str">
        <f>IF(MIR_2021!CB22="","-",MIR_2021!CB22)</f>
        <v>-</v>
      </c>
      <c r="CE15" s="74" t="str">
        <f>IF(MIR_2021!CC22="","-",MIR_2021!CC22)</f>
        <v>-</v>
      </c>
      <c r="CF15" s="74" t="str">
        <f>IF(MIR_2021!CD22="","-",MIR_2021!CD22)</f>
        <v>-</v>
      </c>
      <c r="CG15" s="74" t="str">
        <f>IF(MIR_2021!CE22="","-",MIR_2021!CE22)</f>
        <v>-</v>
      </c>
      <c r="CH15" s="119" t="str">
        <f>IF(MIR_2021!CF22="","-",MIR_2021!CF22)</f>
        <v>-</v>
      </c>
      <c r="CI15" s="119" t="str">
        <f>IF(MIR_2021!CG22="","-",MIR_2021!CG22)</f>
        <v>-</v>
      </c>
      <c r="CJ15" s="74" t="str">
        <f>IF(MIR_2021!CH22="","-",MIR_2021!CH22)</f>
        <v>-</v>
      </c>
      <c r="CK15" s="74" t="str">
        <f>IF(MIR_2021!CI22="","-",MIR_2021!CI22)</f>
        <v>-</v>
      </c>
      <c r="CL15" s="74" t="str">
        <f>IF(MIR_2021!CJ22="","-",MIR_2021!CJ22)</f>
        <v>-</v>
      </c>
      <c r="CM15" s="74" t="str">
        <f>IF(MIR_2021!CK22="","-",MIR_2021!CK22)</f>
        <v>-</v>
      </c>
      <c r="CN15" s="74" t="str">
        <f>IF(MIR_2021!CL22="","-",MIR_2021!CL22)</f>
        <v>-</v>
      </c>
      <c r="CO15" s="119" t="str">
        <f>IF(MIR_2021!CM22="","-",MIR_2021!CM22)</f>
        <v>-</v>
      </c>
      <c r="CP15" s="119" t="str">
        <f>IF(MIR_2021!CN22="","-",MIR_2021!CN22)</f>
        <v>-</v>
      </c>
      <c r="CQ15" s="74" t="str">
        <f>IF(MIR_2021!CO22="","-",MIR_2021!CO22)</f>
        <v>-</v>
      </c>
      <c r="CR15" s="74" t="str">
        <f>IF(MIR_2021!CP22="","-",MIR_2021!CP22)</f>
        <v>-</v>
      </c>
      <c r="CS15" s="74" t="str">
        <f>IF(MIR_2021!CQ22="","-",MIR_2021!CQ22)</f>
        <v>-</v>
      </c>
      <c r="CT15" s="74" t="str">
        <f>IF(MIR_2021!CR22="","-",MIR_2021!CR22)</f>
        <v>-</v>
      </c>
      <c r="CU15" s="74" t="str">
        <f>IF(MIR_2021!CS22="","-",MIR_2021!CS22)</f>
        <v>-</v>
      </c>
    </row>
    <row r="16" spans="1:99" s="68" customFormat="1" ht="13" x14ac:dyDescent="0.15">
      <c r="A16" s="67">
        <f>+VLOOKUP($D16,Catálogos!$A$14:$E$40,5,0)</f>
        <v>2</v>
      </c>
      <c r="B16" s="69" t="str">
        <f>+VLOOKUP(D16,Catálogos!$A$14:$C$40,3,FALSE)</f>
        <v>Promover el pleno ejercicio de los derechos de acceso a la información pública y de protección de datos personales, así como la transparencia y apertura de las instituciones públicas.</v>
      </c>
      <c r="C16" s="69" t="str">
        <f>+VLOOKUP(D16,Catálogos!$A$14:$F$40,6,FALSE)</f>
        <v>Presidencia</v>
      </c>
      <c r="D16" s="68" t="str">
        <f>+MID(MIR_2021!$D$6,1,3)</f>
        <v>170</v>
      </c>
      <c r="E16" s="69" t="str">
        <f>+MID(MIR_2021!$D$6,7,150)</f>
        <v>Dirección General de Comunicación Social y Difusión</v>
      </c>
      <c r="F16" s="68" t="str">
        <f>IF(MIR_2021!B23=0,F15,MIR_2021!B23)</f>
        <v>GOA04</v>
      </c>
      <c r="G16" s="68" t="str">
        <f>IF(MIR_2021!C23=0,G15,MIR_2021!C23)</f>
        <v>Actividad</v>
      </c>
      <c r="H16" s="69" t="str">
        <f>IF(MIR_2021!D23="",H15,MIR_2021!D23)</f>
        <v>1.4 Medición de impacto en los medios a partir de las diversas comunicaciones generadas por el Instituto.</v>
      </c>
      <c r="I16" s="69">
        <f>+MIR_2021!E23</f>
        <v>0</v>
      </c>
      <c r="J16" s="69">
        <f>+MIR_2021!F23</f>
        <v>0</v>
      </c>
      <c r="K16" s="69">
        <f>+MIR_2021!G23</f>
        <v>0</v>
      </c>
      <c r="L16" s="69">
        <f>+MIR_2021!H23</f>
        <v>0</v>
      </c>
      <c r="M16" s="69">
        <f>+MIR_2021!I23</f>
        <v>0</v>
      </c>
      <c r="N16" s="69">
        <f>+MIR_2021!J23</f>
        <v>0</v>
      </c>
      <c r="O16" s="69">
        <f>+MIR_2021!K23</f>
        <v>0</v>
      </c>
      <c r="P16" s="69">
        <f>+MIR_2021!L23</f>
        <v>0</v>
      </c>
      <c r="Q16" s="69">
        <f>+MIR_2021!M23</f>
        <v>0</v>
      </c>
      <c r="R16" s="69">
        <f>+MIR_2021!N23</f>
        <v>0</v>
      </c>
      <c r="S16" s="69">
        <f>+MIR_2021!O23</f>
        <v>0</v>
      </c>
      <c r="T16" s="69">
        <f>+MIR_2021!P23</f>
        <v>0</v>
      </c>
      <c r="U16" s="69">
        <f>+MIR_2021!Q23</f>
        <v>0</v>
      </c>
      <c r="V16" s="69" t="str">
        <f>IF(MIR_2021!R23=0,V15,MIR_2021!R23)</f>
        <v>Trimestral</v>
      </c>
      <c r="W16" s="69" t="str">
        <f>IF(MIR_2021!S23=0,W15,MIR_2021!S23)</f>
        <v>Porcentaje</v>
      </c>
      <c r="X16" s="69">
        <f>+MIR_2021!V23</f>
        <v>0</v>
      </c>
      <c r="Y16" s="69">
        <f>+MIR_2021!W23</f>
        <v>0</v>
      </c>
      <c r="Z16" s="69">
        <f>+MIR_2021!X23</f>
        <v>0</v>
      </c>
      <c r="AA16" s="69" t="str">
        <f>IF(AND(MIR_2021!Y23="",H16=H15),AA15,MIR_2021!Y23)</f>
        <v>Los resultados de la medición son aceptados por la presidencia del INAI.</v>
      </c>
      <c r="AB16" s="69">
        <f>+MIR_2021!Z23</f>
        <v>0</v>
      </c>
      <c r="AC16" s="69">
        <f>+MIR_2021!AA23</f>
        <v>0</v>
      </c>
      <c r="AD16" s="69">
        <f>+MIR_2021!AB23</f>
        <v>0</v>
      </c>
      <c r="AE16" s="77">
        <f>+MIR_2021!AC23</f>
        <v>0</v>
      </c>
      <c r="AF16" s="77">
        <f>+MIR_2021!AD23</f>
        <v>0</v>
      </c>
      <c r="AG16" s="68">
        <f>+MIR_2021!AE23</f>
        <v>0</v>
      </c>
      <c r="AH16" s="68">
        <f>+MIR_2021!AF23</f>
        <v>0</v>
      </c>
      <c r="AI16" s="68">
        <f>+MIR_2021!AG23</f>
        <v>0</v>
      </c>
      <c r="AJ16" s="68">
        <f>+MIR_2021!AH23</f>
        <v>0</v>
      </c>
      <c r="AK16" s="68">
        <f>+MIR_2021!AN23</f>
        <v>0</v>
      </c>
      <c r="AL16" s="68" t="str">
        <f ca="1">IF(MIR_2021!AO23="","-",IF(AN16="No aplica","-",IF(MIR_2021!AO23="Sin avance","Sin avance",IF(MIR_2021!AO23&lt;&gt;"Sin avance",IFERROR(_xlfn.FORMULATEXT(MIR_2021!AO23),CONCATENATE("=",MIR_2021!AO23)),"0"))))</f>
        <v>-</v>
      </c>
      <c r="AM16" s="68">
        <f>+MIR_2021!AP23</f>
        <v>0</v>
      </c>
      <c r="AN16" s="68">
        <f>+MIR_2021!AQ23</f>
        <v>0</v>
      </c>
      <c r="AO16" s="68">
        <f>+MIR_2021!AR23</f>
        <v>0</v>
      </c>
      <c r="AP16" s="78" t="str">
        <f>IF(MIR_2021!AS23="","-",MIR_2021!AS23)</f>
        <v>-</v>
      </c>
      <c r="AQ16" s="68">
        <f>+MIR_2021!AT23</f>
        <v>0</v>
      </c>
      <c r="AR16" s="68" t="str">
        <f ca="1">+IF(MIR_2021!AU23="","-",IF(AT16="No aplica","-",IF(MIR_2021!AU23="Sin avance","Sin avance",IF(MIR_2021!AU23&lt;&gt;"Sin avance",IFERROR(_xlfn.FORMULATEXT(MIR_2021!AU23),CONCATENATE("=",MIR_2021!AU23)),"0"))))</f>
        <v>-</v>
      </c>
      <c r="AS16" s="68">
        <f>+MIR_2021!AV23</f>
        <v>0</v>
      </c>
      <c r="AT16" s="68">
        <f>+MIR_2021!AW23</f>
        <v>0</v>
      </c>
      <c r="AU16" s="68">
        <f>+MIR_2021!AX23</f>
        <v>0</v>
      </c>
      <c r="AV16" s="78" t="str">
        <f>IF(MIR_2021!AY23="","-",MIR_2021!AY23)</f>
        <v>-</v>
      </c>
      <c r="AW16" s="68">
        <f>+MIR_2021!AZ23</f>
        <v>0</v>
      </c>
      <c r="AX16" s="70" t="str">
        <f ca="1">+IF(MIR_2021!BA23="","-",IF(AZ16="No aplica","-",IF(MIR_2021!BA23="Sin avance","Sin avance",IF(MIR_2021!BA23&lt;&gt;"Sin avance",IFERROR(_xlfn.FORMULATEXT(MIR_2021!BA23),CONCATENATE("=",MIR_2021!BA23)),"0"))))</f>
        <v>-</v>
      </c>
      <c r="AY16" s="68">
        <f>+MIR_2021!BB23</f>
        <v>0</v>
      </c>
      <c r="AZ16" s="68">
        <f>+MIR_2021!BC23</f>
        <v>0</v>
      </c>
      <c r="BA16" s="68">
        <f>+MIR_2021!BD23</f>
        <v>0</v>
      </c>
      <c r="BB16" s="78" t="str">
        <f>IF(MIR_2021!BE23="","-",MIR_2021!BE23)</f>
        <v>-</v>
      </c>
      <c r="BC16" s="68">
        <f>+MIR_2021!BF23</f>
        <v>0</v>
      </c>
      <c r="BD16" s="68" t="str">
        <f ca="1">+IF(MIR_2021!BG23="","-",IF(BF16="No aplica","-",IF(MIR_2021!BG23="Sin avance","Sin avance",IF(MIR_2021!BG23&lt;&gt;"Sin avance",IFERROR(_xlfn.FORMULATEXT(MIR_2021!BG23),CONCATENATE("=",MIR_2021!BG23)),"0"))))</f>
        <v>-</v>
      </c>
      <c r="BE16" s="68">
        <f>+MIR_2021!BH23</f>
        <v>0</v>
      </c>
      <c r="BF16" s="68">
        <f>+MIR_2021!BI23</f>
        <v>0</v>
      </c>
      <c r="BG16" s="68">
        <f>+MIR_2021!BJ23</f>
        <v>0</v>
      </c>
      <c r="BH16" s="78" t="str">
        <f>IF(MIR_2021!BK23="","-",MIR_2021!BK23)</f>
        <v>-</v>
      </c>
      <c r="BI16" s="68">
        <f>+MIR_2021!AH23</f>
        <v>0</v>
      </c>
      <c r="BJ16" s="71" t="str">
        <f ca="1">+IF(MIR_2021!AI23="","-",IF(BL16="No aplica","-",IF(MIR_2021!AI23="Sin avance","Sin avance",IF(MIR_2021!AI23&lt;&gt;"Sin avance",IFERROR(_xlfn.FORMULATEXT(MIR_2021!AI23),CONCATENATE("=",MIR_2021!AI23)),"-"))))</f>
        <v>-</v>
      </c>
      <c r="BK16" s="68">
        <f>+MIR_2021!AJ23</f>
        <v>0</v>
      </c>
      <c r="BL16" s="68">
        <f>+MIR_2021!AK23</f>
        <v>0</v>
      </c>
      <c r="BM16" s="68">
        <f>+MIR_2021!AL23</f>
        <v>0</v>
      </c>
      <c r="BN16" s="78" t="str">
        <f>IF(MIR_2021!AM23="","-",MIR_2021!AM23)</f>
        <v>-</v>
      </c>
      <c r="BO16" s="119" t="str">
        <f>IF(MIR_2021!BL23="","-",MIR_2021!BL23)</f>
        <v>GOA04.02</v>
      </c>
      <c r="BP16" s="119" t="str">
        <f>IF(MIR_2021!BM23="","-",MIR_2021!BM23)</f>
        <v>Inserciones en periódicos y revistas, clasificados como avisos institucionales, contenido que no esta vinculado con la difusión de la campaña institucionales.</v>
      </c>
      <c r="BQ16" s="119">
        <f>IF(MIR_2021!BN23="","-",MIR_2021!BN23)</f>
        <v>33605</v>
      </c>
      <c r="BR16" s="119" t="str">
        <f>IF(MIR_2021!BO23="","-",MIR_2021!BO23)</f>
        <v>Información en medios masivos derivada de la operación y administración de las dependencias y entidades</v>
      </c>
      <c r="BS16" s="74">
        <f>IF(MIR_2021!BP23="","-",MIR_2021!BP23)</f>
        <v>400000</v>
      </c>
      <c r="BT16" s="119">
        <f>IF(MIR_2021!BR23="","-",MIR_2021!BR23)</f>
        <v>33605</v>
      </c>
      <c r="BU16" s="119" t="str">
        <f>IF(MIR_2021!BS23="","-",MIR_2021!BS23)</f>
        <v>Información en medios masivos derivada de la operación y administración de las dependencias y entidades</v>
      </c>
      <c r="BV16" s="74">
        <f>IF(MIR_2021!BT23="","-",MIR_2021!BT23)</f>
        <v>400000</v>
      </c>
      <c r="BW16" s="74">
        <f>IF(MIR_2021!BU23="","-",MIR_2021!BU23)</f>
        <v>93122.31</v>
      </c>
      <c r="BX16" s="74">
        <f>IF(MIR_2021!BV23="","-",MIR_2021!BV23)</f>
        <v>0</v>
      </c>
      <c r="BY16" s="74">
        <f>IF(MIR_2021!BW23="","-",MIR_2021!BW23)</f>
        <v>0</v>
      </c>
      <c r="BZ16" s="74">
        <f>IF(MIR_2021!BX23="","-",MIR_2021!BX23)</f>
        <v>306877.69</v>
      </c>
      <c r="CA16" s="119" t="str">
        <f>IF(MIR_2021!BY23="","-",MIR_2021!BY23)</f>
        <v>-</v>
      </c>
      <c r="CB16" s="119" t="str">
        <f>IF(MIR_2021!BZ23="","-",MIR_2021!BZ23)</f>
        <v>-</v>
      </c>
      <c r="CC16" s="74" t="str">
        <f>IF(MIR_2021!CA23="","-",MIR_2021!CA23)</f>
        <v>-</v>
      </c>
      <c r="CD16" s="74" t="str">
        <f>IF(MIR_2021!CB23="","-",MIR_2021!CB23)</f>
        <v>-</v>
      </c>
      <c r="CE16" s="74" t="str">
        <f>IF(MIR_2021!CC23="","-",MIR_2021!CC23)</f>
        <v>-</v>
      </c>
      <c r="CF16" s="74" t="str">
        <f>IF(MIR_2021!CD23="","-",MIR_2021!CD23)</f>
        <v>-</v>
      </c>
      <c r="CG16" s="74" t="str">
        <f>IF(MIR_2021!CE23="","-",MIR_2021!CE23)</f>
        <v>-</v>
      </c>
      <c r="CH16" s="119" t="str">
        <f>IF(MIR_2021!CF23="","-",MIR_2021!CF23)</f>
        <v>-</v>
      </c>
      <c r="CI16" s="119" t="str">
        <f>IF(MIR_2021!CG23="","-",MIR_2021!CG23)</f>
        <v>-</v>
      </c>
      <c r="CJ16" s="74" t="str">
        <f>IF(MIR_2021!CH23="","-",MIR_2021!CH23)</f>
        <v>-</v>
      </c>
      <c r="CK16" s="74" t="str">
        <f>IF(MIR_2021!CI23="","-",MIR_2021!CI23)</f>
        <v>-</v>
      </c>
      <c r="CL16" s="74" t="str">
        <f>IF(MIR_2021!CJ23="","-",MIR_2021!CJ23)</f>
        <v>-</v>
      </c>
      <c r="CM16" s="74" t="str">
        <f>IF(MIR_2021!CK23="","-",MIR_2021!CK23)</f>
        <v>-</v>
      </c>
      <c r="CN16" s="74" t="str">
        <f>IF(MIR_2021!CL23="","-",MIR_2021!CL23)</f>
        <v>-</v>
      </c>
      <c r="CO16" s="119" t="str">
        <f>IF(MIR_2021!CM23="","-",MIR_2021!CM23)</f>
        <v>-</v>
      </c>
      <c r="CP16" s="119" t="str">
        <f>IF(MIR_2021!CN23="","-",MIR_2021!CN23)</f>
        <v>-</v>
      </c>
      <c r="CQ16" s="74" t="str">
        <f>IF(MIR_2021!CO23="","-",MIR_2021!CO23)</f>
        <v>-</v>
      </c>
      <c r="CR16" s="74" t="str">
        <f>IF(MIR_2021!CP23="","-",MIR_2021!CP23)</f>
        <v>-</v>
      </c>
      <c r="CS16" s="74" t="str">
        <f>IF(MIR_2021!CQ23="","-",MIR_2021!CQ23)</f>
        <v>-</v>
      </c>
      <c r="CT16" s="74" t="str">
        <f>IF(MIR_2021!CR23="","-",MIR_2021!CR23)</f>
        <v>-</v>
      </c>
      <c r="CU16" s="74" t="str">
        <f>IF(MIR_2021!CS23="","-",MIR_2021!CS23)</f>
        <v>-</v>
      </c>
    </row>
    <row r="17" spans="1:99" s="68" customFormat="1" ht="13" x14ac:dyDescent="0.15">
      <c r="A17" s="67">
        <f>+VLOOKUP($D17,Catálogos!$A$14:$E$40,5,0)</f>
        <v>2</v>
      </c>
      <c r="B17" s="69" t="str">
        <f>+VLOOKUP(D17,Catálogos!$A$14:$C$40,3,FALSE)</f>
        <v>Promover el pleno ejercicio de los derechos de acceso a la información pública y de protección de datos personales, así como la transparencia y apertura de las instituciones públicas.</v>
      </c>
      <c r="C17" s="69" t="str">
        <f>+VLOOKUP(D17,Catálogos!$A$14:$F$40,6,FALSE)</f>
        <v>Presidencia</v>
      </c>
      <c r="D17" s="68" t="str">
        <f>+MID(MIR_2021!$D$6,1,3)</f>
        <v>170</v>
      </c>
      <c r="E17" s="69" t="str">
        <f>+MID(MIR_2021!$D$6,7,150)</f>
        <v>Dirección General de Comunicación Social y Difusión</v>
      </c>
      <c r="F17" s="68" t="e">
        <f>IF(MIR_2021!#REF!=0,F16,MIR_2021!#REF!)</f>
        <v>#REF!</v>
      </c>
      <c r="G17" s="68" t="e">
        <f>IF(MIR_2021!#REF!=0,G16,MIR_2021!#REF!)</f>
        <v>#REF!</v>
      </c>
      <c r="H17" s="69" t="e">
        <f>IF(MIR_2021!#REF!="",H16,MIR_2021!#REF!)</f>
        <v>#REF!</v>
      </c>
      <c r="I17" s="69" t="e">
        <f>+MIR_2021!#REF!</f>
        <v>#REF!</v>
      </c>
      <c r="J17" s="69" t="e">
        <f>+MIR_2021!#REF!</f>
        <v>#REF!</v>
      </c>
      <c r="K17" s="69" t="e">
        <f>+MIR_2021!#REF!</f>
        <v>#REF!</v>
      </c>
      <c r="L17" s="69" t="e">
        <f>+MIR_2021!#REF!</f>
        <v>#REF!</v>
      </c>
      <c r="M17" s="69" t="e">
        <f>+MIR_2021!#REF!</f>
        <v>#REF!</v>
      </c>
      <c r="N17" s="69" t="e">
        <f>+MIR_2021!#REF!</f>
        <v>#REF!</v>
      </c>
      <c r="O17" s="69" t="e">
        <f>+MIR_2021!#REF!</f>
        <v>#REF!</v>
      </c>
      <c r="P17" s="69" t="e">
        <f>+MIR_2021!#REF!</f>
        <v>#REF!</v>
      </c>
      <c r="Q17" s="69" t="e">
        <f>+MIR_2021!#REF!</f>
        <v>#REF!</v>
      </c>
      <c r="R17" s="69" t="e">
        <f>+MIR_2021!#REF!</f>
        <v>#REF!</v>
      </c>
      <c r="S17" s="69" t="e">
        <f>+MIR_2021!#REF!</f>
        <v>#REF!</v>
      </c>
      <c r="T17" s="69" t="e">
        <f>+MIR_2021!#REF!</f>
        <v>#REF!</v>
      </c>
      <c r="U17" s="69" t="e">
        <f>+MIR_2021!#REF!</f>
        <v>#REF!</v>
      </c>
      <c r="V17" s="69" t="e">
        <f>IF(MIR_2021!#REF!=0,V16,MIR_2021!#REF!)</f>
        <v>#REF!</v>
      </c>
      <c r="W17" s="69" t="e">
        <f>IF(MIR_2021!#REF!=0,W16,MIR_2021!#REF!)</f>
        <v>#REF!</v>
      </c>
      <c r="X17" s="69" t="e">
        <f>+MIR_2021!#REF!</f>
        <v>#REF!</v>
      </c>
      <c r="Y17" s="69" t="e">
        <f>+MIR_2021!#REF!</f>
        <v>#REF!</v>
      </c>
      <c r="Z17" s="69" t="e">
        <f>+MIR_2021!#REF!</f>
        <v>#REF!</v>
      </c>
      <c r="AA17" s="69" t="e">
        <f>IF(AND(MIR_2021!#REF!="",H17=H16),AA16,MIR_2021!#REF!)</f>
        <v>#REF!</v>
      </c>
      <c r="AB17" s="69" t="e">
        <f>+MIR_2021!#REF!</f>
        <v>#REF!</v>
      </c>
      <c r="AC17" s="69" t="e">
        <f>+MIR_2021!#REF!</f>
        <v>#REF!</v>
      </c>
      <c r="AD17" s="69" t="e">
        <f>+MIR_2021!#REF!</f>
        <v>#REF!</v>
      </c>
      <c r="AE17" s="77" t="e">
        <f>+MIR_2021!#REF!</f>
        <v>#REF!</v>
      </c>
      <c r="AF17" s="77" t="e">
        <f>+MIR_2021!#REF!</f>
        <v>#REF!</v>
      </c>
      <c r="AG17" s="68" t="e">
        <f>+MIR_2021!#REF!</f>
        <v>#REF!</v>
      </c>
      <c r="AH17" s="68" t="e">
        <f>+MIR_2021!#REF!</f>
        <v>#REF!</v>
      </c>
      <c r="AI17" s="68" t="e">
        <f>+MIR_2021!#REF!</f>
        <v>#REF!</v>
      </c>
      <c r="AJ17" s="68" t="e">
        <f>+MIR_2021!#REF!</f>
        <v>#REF!</v>
      </c>
      <c r="AK17" s="68" t="e">
        <f>+MIR_2021!#REF!</f>
        <v>#REF!</v>
      </c>
      <c r="AL17" s="68" t="e">
        <f ca="1">IF(MIR_2021!#REF!="","-",IF(AN17="No aplica","-",IF(MIR_2021!#REF!="Sin avance","Sin avance",IF(MIR_2021!#REF!&lt;&gt;"Sin avance",IFERROR(_xlfn.FORMULATEXT(MIR_2021!#REF!),CONCATENATE("=",MIR_2021!#REF!)),"0"))))</f>
        <v>#REF!</v>
      </c>
      <c r="AM17" s="68" t="e">
        <f>+MIR_2021!#REF!</f>
        <v>#REF!</v>
      </c>
      <c r="AN17" s="68" t="e">
        <f>+MIR_2021!#REF!</f>
        <v>#REF!</v>
      </c>
      <c r="AO17" s="68" t="e">
        <f>+MIR_2021!#REF!</f>
        <v>#REF!</v>
      </c>
      <c r="AP17" s="78" t="e">
        <f>IF(MIR_2021!#REF!="","-",MIR_2021!#REF!)</f>
        <v>#REF!</v>
      </c>
      <c r="AQ17" s="68" t="e">
        <f>+MIR_2021!#REF!</f>
        <v>#REF!</v>
      </c>
      <c r="AR17" s="68" t="e">
        <f ca="1">+IF(MIR_2021!#REF!="","-",IF(AT17="No aplica","-",IF(MIR_2021!#REF!="Sin avance","Sin avance",IF(MIR_2021!#REF!&lt;&gt;"Sin avance",IFERROR(_xlfn.FORMULATEXT(MIR_2021!#REF!),CONCATENATE("=",MIR_2021!#REF!)),"0"))))</f>
        <v>#REF!</v>
      </c>
      <c r="AS17" s="68" t="e">
        <f>+MIR_2021!#REF!</f>
        <v>#REF!</v>
      </c>
      <c r="AT17" s="68" t="e">
        <f>+MIR_2021!#REF!</f>
        <v>#REF!</v>
      </c>
      <c r="AU17" s="68" t="e">
        <f>+MIR_2021!#REF!</f>
        <v>#REF!</v>
      </c>
      <c r="AV17" s="78" t="e">
        <f>IF(MIR_2021!#REF!="","-",MIR_2021!#REF!)</f>
        <v>#REF!</v>
      </c>
      <c r="AW17" s="68" t="e">
        <f>+MIR_2021!#REF!</f>
        <v>#REF!</v>
      </c>
      <c r="AX17" s="70" t="e">
        <f ca="1">+IF(MIR_2021!#REF!="","-",IF(AZ17="No aplica","-",IF(MIR_2021!#REF!="Sin avance","Sin avance",IF(MIR_2021!#REF!&lt;&gt;"Sin avance",IFERROR(_xlfn.FORMULATEXT(MIR_2021!#REF!),CONCATENATE("=",MIR_2021!#REF!)),"0"))))</f>
        <v>#REF!</v>
      </c>
      <c r="AY17" s="68" t="e">
        <f>+MIR_2021!#REF!</f>
        <v>#REF!</v>
      </c>
      <c r="AZ17" s="68" t="e">
        <f>+MIR_2021!#REF!</f>
        <v>#REF!</v>
      </c>
      <c r="BA17" s="68" t="e">
        <f>+MIR_2021!#REF!</f>
        <v>#REF!</v>
      </c>
      <c r="BB17" s="78" t="e">
        <f>IF(MIR_2021!#REF!="","-",MIR_2021!#REF!)</f>
        <v>#REF!</v>
      </c>
      <c r="BC17" s="68" t="e">
        <f>+MIR_2021!#REF!</f>
        <v>#REF!</v>
      </c>
      <c r="BD17" s="68" t="e">
        <f ca="1">+IF(MIR_2021!#REF!="","-",IF(BF17="No aplica","-",IF(MIR_2021!#REF!="Sin avance","Sin avance",IF(MIR_2021!#REF!&lt;&gt;"Sin avance",IFERROR(_xlfn.FORMULATEXT(MIR_2021!#REF!),CONCATENATE("=",MIR_2021!#REF!)),"0"))))</f>
        <v>#REF!</v>
      </c>
      <c r="BE17" s="68" t="e">
        <f>+MIR_2021!#REF!</f>
        <v>#REF!</v>
      </c>
      <c r="BF17" s="68" t="e">
        <f>+MIR_2021!#REF!</f>
        <v>#REF!</v>
      </c>
      <c r="BG17" s="68" t="e">
        <f>+MIR_2021!#REF!</f>
        <v>#REF!</v>
      </c>
      <c r="BH17" s="78" t="e">
        <f>IF(MIR_2021!#REF!="","-",MIR_2021!#REF!)</f>
        <v>#REF!</v>
      </c>
      <c r="BI17" s="68" t="e">
        <f>+MIR_2021!#REF!</f>
        <v>#REF!</v>
      </c>
      <c r="BJ17" s="71" t="e">
        <f ca="1">+IF(MIR_2021!#REF!="","-",IF(BL17="No aplica","-",IF(MIR_2021!#REF!="Sin avance","Sin avance",IF(MIR_2021!#REF!&lt;&gt;"Sin avance",IFERROR(_xlfn.FORMULATEXT(MIR_2021!#REF!),CONCATENATE("=",MIR_2021!#REF!)),"-"))))</f>
        <v>#REF!</v>
      </c>
      <c r="BK17" s="68" t="e">
        <f>+MIR_2021!#REF!</f>
        <v>#REF!</v>
      </c>
      <c r="BL17" s="68" t="e">
        <f>+MIR_2021!#REF!</f>
        <v>#REF!</v>
      </c>
      <c r="BM17" s="68" t="e">
        <f>+MIR_2021!#REF!</f>
        <v>#REF!</v>
      </c>
      <c r="BN17" s="78" t="e">
        <f>IF(MIR_2021!#REF!="","-",MIR_2021!#REF!)</f>
        <v>#REF!</v>
      </c>
      <c r="BO17" s="119" t="e">
        <f>IF(MIR_2021!#REF!="","-",MIR_2021!#REF!)</f>
        <v>#REF!</v>
      </c>
      <c r="BP17" s="119" t="e">
        <f>IF(MIR_2021!#REF!="","-",MIR_2021!#REF!)</f>
        <v>#REF!</v>
      </c>
      <c r="BQ17" s="119" t="e">
        <f>IF(MIR_2021!#REF!="","-",MIR_2021!#REF!)</f>
        <v>#REF!</v>
      </c>
      <c r="BR17" s="119" t="e">
        <f>IF(MIR_2021!#REF!="","-",MIR_2021!#REF!)</f>
        <v>#REF!</v>
      </c>
      <c r="BS17" s="74" t="e">
        <f>IF(MIR_2021!#REF!="","-",MIR_2021!#REF!)</f>
        <v>#REF!</v>
      </c>
      <c r="BT17" s="119" t="e">
        <f>IF(MIR_2021!#REF!="","-",MIR_2021!#REF!)</f>
        <v>#REF!</v>
      </c>
      <c r="BU17" s="119" t="e">
        <f>IF(MIR_2021!#REF!="","-",MIR_2021!#REF!)</f>
        <v>#REF!</v>
      </c>
      <c r="BV17" s="74" t="e">
        <f>IF(MIR_2021!#REF!="","-",MIR_2021!#REF!)</f>
        <v>#REF!</v>
      </c>
      <c r="BW17" s="74" t="e">
        <f>IF(MIR_2021!#REF!="","-",MIR_2021!#REF!)</f>
        <v>#REF!</v>
      </c>
      <c r="BX17" s="74" t="e">
        <f>IF(MIR_2021!#REF!="","-",MIR_2021!#REF!)</f>
        <v>#REF!</v>
      </c>
      <c r="BY17" s="74" t="e">
        <f>IF(MIR_2021!#REF!="","-",MIR_2021!#REF!)</f>
        <v>#REF!</v>
      </c>
      <c r="BZ17" s="74" t="e">
        <f>IF(MIR_2021!#REF!="","-",MIR_2021!#REF!)</f>
        <v>#REF!</v>
      </c>
      <c r="CA17" s="119" t="e">
        <f>IF(MIR_2021!#REF!="","-",MIR_2021!#REF!)</f>
        <v>#REF!</v>
      </c>
      <c r="CB17" s="119" t="e">
        <f>IF(MIR_2021!#REF!="","-",MIR_2021!#REF!)</f>
        <v>#REF!</v>
      </c>
      <c r="CC17" s="74" t="e">
        <f>IF(MIR_2021!#REF!="","-",MIR_2021!#REF!)</f>
        <v>#REF!</v>
      </c>
      <c r="CD17" s="74" t="e">
        <f>IF(MIR_2021!#REF!="","-",MIR_2021!#REF!)</f>
        <v>#REF!</v>
      </c>
      <c r="CE17" s="74" t="e">
        <f>IF(MIR_2021!#REF!="","-",MIR_2021!#REF!)</f>
        <v>#REF!</v>
      </c>
      <c r="CF17" s="74" t="e">
        <f>IF(MIR_2021!#REF!="","-",MIR_2021!#REF!)</f>
        <v>#REF!</v>
      </c>
      <c r="CG17" s="74" t="e">
        <f>IF(MIR_2021!#REF!="","-",MIR_2021!#REF!)</f>
        <v>#REF!</v>
      </c>
      <c r="CH17" s="119" t="e">
        <f>IF(MIR_2021!#REF!="","-",MIR_2021!#REF!)</f>
        <v>#REF!</v>
      </c>
      <c r="CI17" s="119" t="e">
        <f>IF(MIR_2021!#REF!="","-",MIR_2021!#REF!)</f>
        <v>#REF!</v>
      </c>
      <c r="CJ17" s="74" t="e">
        <f>IF(MIR_2021!#REF!="","-",MIR_2021!#REF!)</f>
        <v>#REF!</v>
      </c>
      <c r="CK17" s="74" t="e">
        <f>IF(MIR_2021!#REF!="","-",MIR_2021!#REF!)</f>
        <v>#REF!</v>
      </c>
      <c r="CL17" s="74" t="e">
        <f>IF(MIR_2021!#REF!="","-",MIR_2021!#REF!)</f>
        <v>#REF!</v>
      </c>
      <c r="CM17" s="74" t="e">
        <f>IF(MIR_2021!#REF!="","-",MIR_2021!#REF!)</f>
        <v>#REF!</v>
      </c>
      <c r="CN17" s="74" t="e">
        <f>IF(MIR_2021!#REF!="","-",MIR_2021!#REF!)</f>
        <v>#REF!</v>
      </c>
      <c r="CO17" s="119" t="e">
        <f>IF(MIR_2021!#REF!="","-",MIR_2021!#REF!)</f>
        <v>#REF!</v>
      </c>
      <c r="CP17" s="119" t="e">
        <f>IF(MIR_2021!#REF!="","-",MIR_2021!#REF!)</f>
        <v>#REF!</v>
      </c>
      <c r="CQ17" s="74" t="e">
        <f>IF(MIR_2021!#REF!="","-",MIR_2021!#REF!)</f>
        <v>#REF!</v>
      </c>
      <c r="CR17" s="74" t="e">
        <f>IF(MIR_2021!#REF!="","-",MIR_2021!#REF!)</f>
        <v>#REF!</v>
      </c>
      <c r="CS17" s="74" t="e">
        <f>IF(MIR_2021!#REF!="","-",MIR_2021!#REF!)</f>
        <v>#REF!</v>
      </c>
      <c r="CT17" s="74" t="e">
        <f>IF(MIR_2021!#REF!="","-",MIR_2021!#REF!)</f>
        <v>#REF!</v>
      </c>
      <c r="CU17" s="74" t="e">
        <f>IF(MIR_2021!#REF!="","-",MIR_2021!#REF!)</f>
        <v>#REF!</v>
      </c>
    </row>
    <row r="18" spans="1:99" s="68" customFormat="1" ht="13" x14ac:dyDescent="0.15">
      <c r="A18" s="67">
        <f>+VLOOKUP($D18,Catálogos!$A$14:$E$40,5,0)</f>
        <v>2</v>
      </c>
      <c r="B18" s="69" t="str">
        <f>+VLOOKUP(D18,Catálogos!$A$14:$C$40,3,FALSE)</f>
        <v>Promover el pleno ejercicio de los derechos de acceso a la información pública y de protección de datos personales, así como la transparencia y apertura de las instituciones públicas.</v>
      </c>
      <c r="C18" s="69" t="str">
        <f>+VLOOKUP(D18,Catálogos!$A$14:$F$40,6,FALSE)</f>
        <v>Presidencia</v>
      </c>
      <c r="D18" s="68" t="str">
        <f>+MID(MIR_2021!$D$6,1,3)</f>
        <v>170</v>
      </c>
      <c r="E18" s="69" t="str">
        <f>+MID(MIR_2021!$D$6,7,150)</f>
        <v>Dirección General de Comunicación Social y Difusión</v>
      </c>
      <c r="F18" s="68" t="e">
        <f>IF(MIR_2021!#REF!=0,F17,MIR_2021!#REF!)</f>
        <v>#REF!</v>
      </c>
      <c r="G18" s="68" t="e">
        <f>IF(MIR_2021!#REF!=0,G17,MIR_2021!#REF!)</f>
        <v>#REF!</v>
      </c>
      <c r="H18" s="69" t="e">
        <f>IF(MIR_2021!#REF!="",H17,MIR_2021!#REF!)</f>
        <v>#REF!</v>
      </c>
      <c r="I18" s="69" t="e">
        <f>+MIR_2021!#REF!</f>
        <v>#REF!</v>
      </c>
      <c r="J18" s="69" t="e">
        <f>+MIR_2021!#REF!</f>
        <v>#REF!</v>
      </c>
      <c r="K18" s="69" t="e">
        <f>+MIR_2021!#REF!</f>
        <v>#REF!</v>
      </c>
      <c r="L18" s="69" t="e">
        <f>+MIR_2021!#REF!</f>
        <v>#REF!</v>
      </c>
      <c r="M18" s="69" t="e">
        <f>+MIR_2021!#REF!</f>
        <v>#REF!</v>
      </c>
      <c r="N18" s="69" t="e">
        <f>+MIR_2021!#REF!</f>
        <v>#REF!</v>
      </c>
      <c r="O18" s="69" t="e">
        <f>+MIR_2021!#REF!</f>
        <v>#REF!</v>
      </c>
      <c r="P18" s="69" t="e">
        <f>+MIR_2021!#REF!</f>
        <v>#REF!</v>
      </c>
      <c r="Q18" s="69" t="e">
        <f>+MIR_2021!#REF!</f>
        <v>#REF!</v>
      </c>
      <c r="R18" s="69" t="e">
        <f>+MIR_2021!#REF!</f>
        <v>#REF!</v>
      </c>
      <c r="S18" s="69" t="e">
        <f>+MIR_2021!#REF!</f>
        <v>#REF!</v>
      </c>
      <c r="T18" s="69" t="e">
        <f>+MIR_2021!#REF!</f>
        <v>#REF!</v>
      </c>
      <c r="U18" s="69" t="e">
        <f>+MIR_2021!#REF!</f>
        <v>#REF!</v>
      </c>
      <c r="V18" s="69" t="e">
        <f>IF(MIR_2021!#REF!=0,V17,MIR_2021!#REF!)</f>
        <v>#REF!</v>
      </c>
      <c r="W18" s="69" t="e">
        <f>IF(MIR_2021!#REF!=0,W17,MIR_2021!#REF!)</f>
        <v>#REF!</v>
      </c>
      <c r="X18" s="69" t="e">
        <f>+MIR_2021!#REF!</f>
        <v>#REF!</v>
      </c>
      <c r="Y18" s="69" t="e">
        <f>+MIR_2021!#REF!</f>
        <v>#REF!</v>
      </c>
      <c r="Z18" s="69" t="e">
        <f>+MIR_2021!#REF!</f>
        <v>#REF!</v>
      </c>
      <c r="AA18" s="69" t="e">
        <f>IF(AND(MIR_2021!#REF!="",H18=H17),AA17,MIR_2021!#REF!)</f>
        <v>#REF!</v>
      </c>
      <c r="AB18" s="69" t="e">
        <f>+MIR_2021!#REF!</f>
        <v>#REF!</v>
      </c>
      <c r="AC18" s="69" t="e">
        <f>+MIR_2021!#REF!</f>
        <v>#REF!</v>
      </c>
      <c r="AD18" s="69" t="e">
        <f>+MIR_2021!#REF!</f>
        <v>#REF!</v>
      </c>
      <c r="AE18" s="77" t="e">
        <f>+MIR_2021!#REF!</f>
        <v>#REF!</v>
      </c>
      <c r="AF18" s="77" t="e">
        <f>+MIR_2021!#REF!</f>
        <v>#REF!</v>
      </c>
      <c r="AG18" s="68" t="e">
        <f>+MIR_2021!#REF!</f>
        <v>#REF!</v>
      </c>
      <c r="AH18" s="68" t="e">
        <f>+MIR_2021!#REF!</f>
        <v>#REF!</v>
      </c>
      <c r="AI18" s="68" t="e">
        <f>+MIR_2021!#REF!</f>
        <v>#REF!</v>
      </c>
      <c r="AJ18" s="68" t="e">
        <f>+MIR_2021!#REF!</f>
        <v>#REF!</v>
      </c>
      <c r="AK18" s="68" t="e">
        <f>+MIR_2021!#REF!</f>
        <v>#REF!</v>
      </c>
      <c r="AL18" s="68" t="e">
        <f ca="1">IF(MIR_2021!#REF!="","-",IF(AN18="No aplica","-",IF(MIR_2021!#REF!="Sin avance","Sin avance",IF(MIR_2021!#REF!&lt;&gt;"Sin avance",IFERROR(_xlfn.FORMULATEXT(MIR_2021!#REF!),CONCATENATE("=",MIR_2021!#REF!)),"0"))))</f>
        <v>#REF!</v>
      </c>
      <c r="AM18" s="68" t="e">
        <f>+MIR_2021!#REF!</f>
        <v>#REF!</v>
      </c>
      <c r="AN18" s="68" t="e">
        <f>+MIR_2021!#REF!</f>
        <v>#REF!</v>
      </c>
      <c r="AO18" s="68" t="e">
        <f>+MIR_2021!#REF!</f>
        <v>#REF!</v>
      </c>
      <c r="AP18" s="78" t="e">
        <f>IF(MIR_2021!#REF!="","-",MIR_2021!#REF!)</f>
        <v>#REF!</v>
      </c>
      <c r="AQ18" s="68" t="e">
        <f>+MIR_2021!#REF!</f>
        <v>#REF!</v>
      </c>
      <c r="AR18" s="68" t="e">
        <f ca="1">+IF(MIR_2021!#REF!="","-",IF(AT18="No aplica","-",IF(MIR_2021!#REF!="Sin avance","Sin avance",IF(MIR_2021!#REF!&lt;&gt;"Sin avance",IFERROR(_xlfn.FORMULATEXT(MIR_2021!#REF!),CONCATENATE("=",MIR_2021!#REF!)),"0"))))</f>
        <v>#REF!</v>
      </c>
      <c r="AS18" s="68" t="e">
        <f>+MIR_2021!#REF!</f>
        <v>#REF!</v>
      </c>
      <c r="AT18" s="68" t="e">
        <f>+MIR_2021!#REF!</f>
        <v>#REF!</v>
      </c>
      <c r="AU18" s="68" t="e">
        <f>+MIR_2021!#REF!</f>
        <v>#REF!</v>
      </c>
      <c r="AV18" s="78" t="e">
        <f>IF(MIR_2021!#REF!="","-",MIR_2021!#REF!)</f>
        <v>#REF!</v>
      </c>
      <c r="AW18" s="68" t="e">
        <f>+MIR_2021!#REF!</f>
        <v>#REF!</v>
      </c>
      <c r="AX18" s="70" t="e">
        <f ca="1">+IF(MIR_2021!#REF!="","-",IF(AZ18="No aplica","-",IF(MIR_2021!#REF!="Sin avance","Sin avance",IF(MIR_2021!#REF!&lt;&gt;"Sin avance",IFERROR(_xlfn.FORMULATEXT(MIR_2021!#REF!),CONCATENATE("=",MIR_2021!#REF!)),"0"))))</f>
        <v>#REF!</v>
      </c>
      <c r="AY18" s="68" t="e">
        <f>+MIR_2021!#REF!</f>
        <v>#REF!</v>
      </c>
      <c r="AZ18" s="68" t="e">
        <f>+MIR_2021!#REF!</f>
        <v>#REF!</v>
      </c>
      <c r="BA18" s="68" t="e">
        <f>+MIR_2021!#REF!</f>
        <v>#REF!</v>
      </c>
      <c r="BB18" s="78" t="e">
        <f>IF(MIR_2021!#REF!="","-",MIR_2021!#REF!)</f>
        <v>#REF!</v>
      </c>
      <c r="BC18" s="68" t="e">
        <f>+MIR_2021!#REF!</f>
        <v>#REF!</v>
      </c>
      <c r="BD18" s="68" t="e">
        <f ca="1">+IF(MIR_2021!#REF!="","-",IF(BF18="No aplica","-",IF(MIR_2021!#REF!="Sin avance","Sin avance",IF(MIR_2021!#REF!&lt;&gt;"Sin avance",IFERROR(_xlfn.FORMULATEXT(MIR_2021!#REF!),CONCATENATE("=",MIR_2021!#REF!)),"0"))))</f>
        <v>#REF!</v>
      </c>
      <c r="BE18" s="68" t="e">
        <f>+MIR_2021!#REF!</f>
        <v>#REF!</v>
      </c>
      <c r="BF18" s="68" t="e">
        <f>+MIR_2021!#REF!</f>
        <v>#REF!</v>
      </c>
      <c r="BG18" s="68" t="e">
        <f>+MIR_2021!#REF!</f>
        <v>#REF!</v>
      </c>
      <c r="BH18" s="78" t="e">
        <f>IF(MIR_2021!#REF!="","-",MIR_2021!#REF!)</f>
        <v>#REF!</v>
      </c>
      <c r="BI18" s="68" t="e">
        <f>+MIR_2021!#REF!</f>
        <v>#REF!</v>
      </c>
      <c r="BJ18" s="71" t="e">
        <f ca="1">+IF(MIR_2021!#REF!="","-",IF(BL18="No aplica","-",IF(MIR_2021!#REF!="Sin avance","Sin avance",IF(MIR_2021!#REF!&lt;&gt;"Sin avance",IFERROR(_xlfn.FORMULATEXT(MIR_2021!#REF!),CONCATENATE("=",MIR_2021!#REF!)),"-"))))</f>
        <v>#REF!</v>
      </c>
      <c r="BK18" s="68" t="e">
        <f>+MIR_2021!#REF!</f>
        <v>#REF!</v>
      </c>
      <c r="BL18" s="68" t="e">
        <f>+MIR_2021!#REF!</f>
        <v>#REF!</v>
      </c>
      <c r="BM18" s="68" t="e">
        <f>+MIR_2021!#REF!</f>
        <v>#REF!</v>
      </c>
      <c r="BN18" s="78" t="e">
        <f>IF(MIR_2021!#REF!="","-",MIR_2021!#REF!)</f>
        <v>#REF!</v>
      </c>
      <c r="BO18" s="119" t="e">
        <f>IF(MIR_2021!#REF!="","-",MIR_2021!#REF!)</f>
        <v>#REF!</v>
      </c>
      <c r="BP18" s="119" t="e">
        <f>IF(MIR_2021!#REF!="","-",MIR_2021!#REF!)</f>
        <v>#REF!</v>
      </c>
      <c r="BQ18" s="119" t="e">
        <f>IF(MIR_2021!#REF!="","-",MIR_2021!#REF!)</f>
        <v>#REF!</v>
      </c>
      <c r="BR18" s="119" t="e">
        <f>IF(MIR_2021!#REF!="","-",MIR_2021!#REF!)</f>
        <v>#REF!</v>
      </c>
      <c r="BS18" s="74" t="e">
        <f>IF(MIR_2021!#REF!="","-",MIR_2021!#REF!)</f>
        <v>#REF!</v>
      </c>
      <c r="BT18" s="119" t="e">
        <f>IF(MIR_2021!#REF!="","-",MIR_2021!#REF!)</f>
        <v>#REF!</v>
      </c>
      <c r="BU18" s="119" t="e">
        <f>IF(MIR_2021!#REF!="","-",MIR_2021!#REF!)</f>
        <v>#REF!</v>
      </c>
      <c r="BV18" s="74" t="e">
        <f>IF(MIR_2021!#REF!="","-",MIR_2021!#REF!)</f>
        <v>#REF!</v>
      </c>
      <c r="BW18" s="74" t="e">
        <f>IF(MIR_2021!#REF!="","-",MIR_2021!#REF!)</f>
        <v>#REF!</v>
      </c>
      <c r="BX18" s="74" t="e">
        <f>IF(MIR_2021!#REF!="","-",MIR_2021!#REF!)</f>
        <v>#REF!</v>
      </c>
      <c r="BY18" s="74" t="e">
        <f>IF(MIR_2021!#REF!="","-",MIR_2021!#REF!)</f>
        <v>#REF!</v>
      </c>
      <c r="BZ18" s="74" t="e">
        <f>IF(MIR_2021!#REF!="","-",MIR_2021!#REF!)</f>
        <v>#REF!</v>
      </c>
      <c r="CA18" s="119" t="e">
        <f>IF(MIR_2021!#REF!="","-",MIR_2021!#REF!)</f>
        <v>#REF!</v>
      </c>
      <c r="CB18" s="119" t="e">
        <f>IF(MIR_2021!#REF!="","-",MIR_2021!#REF!)</f>
        <v>#REF!</v>
      </c>
      <c r="CC18" s="74" t="e">
        <f>IF(MIR_2021!#REF!="","-",MIR_2021!#REF!)</f>
        <v>#REF!</v>
      </c>
      <c r="CD18" s="74" t="e">
        <f>IF(MIR_2021!#REF!="","-",MIR_2021!#REF!)</f>
        <v>#REF!</v>
      </c>
      <c r="CE18" s="74" t="e">
        <f>IF(MIR_2021!#REF!="","-",MIR_2021!#REF!)</f>
        <v>#REF!</v>
      </c>
      <c r="CF18" s="74" t="e">
        <f>IF(MIR_2021!#REF!="","-",MIR_2021!#REF!)</f>
        <v>#REF!</v>
      </c>
      <c r="CG18" s="74" t="e">
        <f>IF(MIR_2021!#REF!="","-",MIR_2021!#REF!)</f>
        <v>#REF!</v>
      </c>
      <c r="CH18" s="119" t="e">
        <f>IF(MIR_2021!#REF!="","-",MIR_2021!#REF!)</f>
        <v>#REF!</v>
      </c>
      <c r="CI18" s="119" t="e">
        <f>IF(MIR_2021!#REF!="","-",MIR_2021!#REF!)</f>
        <v>#REF!</v>
      </c>
      <c r="CJ18" s="74" t="e">
        <f>IF(MIR_2021!#REF!="","-",MIR_2021!#REF!)</f>
        <v>#REF!</v>
      </c>
      <c r="CK18" s="74" t="e">
        <f>IF(MIR_2021!#REF!="","-",MIR_2021!#REF!)</f>
        <v>#REF!</v>
      </c>
      <c r="CL18" s="74" t="e">
        <f>IF(MIR_2021!#REF!="","-",MIR_2021!#REF!)</f>
        <v>#REF!</v>
      </c>
      <c r="CM18" s="74" t="e">
        <f>IF(MIR_2021!#REF!="","-",MIR_2021!#REF!)</f>
        <v>#REF!</v>
      </c>
      <c r="CN18" s="74" t="e">
        <f>IF(MIR_2021!#REF!="","-",MIR_2021!#REF!)</f>
        <v>#REF!</v>
      </c>
      <c r="CO18" s="119" t="e">
        <f>IF(MIR_2021!#REF!="","-",MIR_2021!#REF!)</f>
        <v>#REF!</v>
      </c>
      <c r="CP18" s="119" t="e">
        <f>IF(MIR_2021!#REF!="","-",MIR_2021!#REF!)</f>
        <v>#REF!</v>
      </c>
      <c r="CQ18" s="74" t="e">
        <f>IF(MIR_2021!#REF!="","-",MIR_2021!#REF!)</f>
        <v>#REF!</v>
      </c>
      <c r="CR18" s="74" t="e">
        <f>IF(MIR_2021!#REF!="","-",MIR_2021!#REF!)</f>
        <v>#REF!</v>
      </c>
      <c r="CS18" s="74" t="e">
        <f>IF(MIR_2021!#REF!="","-",MIR_2021!#REF!)</f>
        <v>#REF!</v>
      </c>
      <c r="CT18" s="74" t="e">
        <f>IF(MIR_2021!#REF!="","-",MIR_2021!#REF!)</f>
        <v>#REF!</v>
      </c>
      <c r="CU18" s="74" t="e">
        <f>IF(MIR_2021!#REF!="","-",MIR_2021!#REF!)</f>
        <v>#REF!</v>
      </c>
    </row>
    <row r="19" spans="1:99" s="68" customFormat="1" ht="13" x14ac:dyDescent="0.15">
      <c r="A19" s="67">
        <f>+VLOOKUP($D19,Catálogos!$A$14:$E$40,5,0)</f>
        <v>2</v>
      </c>
      <c r="B19" s="69" t="str">
        <f>+VLOOKUP(D19,Catálogos!$A$14:$C$40,3,FALSE)</f>
        <v>Promover el pleno ejercicio de los derechos de acceso a la información pública y de protección de datos personales, así como la transparencia y apertura de las instituciones públicas.</v>
      </c>
      <c r="C19" s="69" t="str">
        <f>+VLOOKUP(D19,Catálogos!$A$14:$F$40,6,FALSE)</f>
        <v>Presidencia</v>
      </c>
      <c r="D19" s="68" t="str">
        <f>+MID(MIR_2021!$D$6,1,3)</f>
        <v>170</v>
      </c>
      <c r="E19" s="69" t="str">
        <f>+MID(MIR_2021!$D$6,7,150)</f>
        <v>Dirección General de Comunicación Social y Difusión</v>
      </c>
      <c r="F19" s="68" t="e">
        <f>IF(MIR_2021!#REF!=0,F18,MIR_2021!#REF!)</f>
        <v>#REF!</v>
      </c>
      <c r="G19" s="68" t="e">
        <f>IF(MIR_2021!#REF!=0,G18,MIR_2021!#REF!)</f>
        <v>#REF!</v>
      </c>
      <c r="H19" s="69" t="e">
        <f>IF(MIR_2021!#REF!="",H18,MIR_2021!#REF!)</f>
        <v>#REF!</v>
      </c>
      <c r="I19" s="69" t="e">
        <f>+MIR_2021!#REF!</f>
        <v>#REF!</v>
      </c>
      <c r="J19" s="69" t="e">
        <f>+MIR_2021!#REF!</f>
        <v>#REF!</v>
      </c>
      <c r="K19" s="69" t="e">
        <f>+MIR_2021!#REF!</f>
        <v>#REF!</v>
      </c>
      <c r="L19" s="69" t="e">
        <f>+MIR_2021!#REF!</f>
        <v>#REF!</v>
      </c>
      <c r="M19" s="69" t="e">
        <f>+MIR_2021!#REF!</f>
        <v>#REF!</v>
      </c>
      <c r="N19" s="69" t="e">
        <f>+MIR_2021!#REF!</f>
        <v>#REF!</v>
      </c>
      <c r="O19" s="69" t="e">
        <f>+MIR_2021!#REF!</f>
        <v>#REF!</v>
      </c>
      <c r="P19" s="69" t="e">
        <f>+MIR_2021!#REF!</f>
        <v>#REF!</v>
      </c>
      <c r="Q19" s="69" t="e">
        <f>+MIR_2021!#REF!</f>
        <v>#REF!</v>
      </c>
      <c r="R19" s="69" t="e">
        <f>+MIR_2021!#REF!</f>
        <v>#REF!</v>
      </c>
      <c r="S19" s="69" t="e">
        <f>+MIR_2021!#REF!</f>
        <v>#REF!</v>
      </c>
      <c r="T19" s="69" t="e">
        <f>+MIR_2021!#REF!</f>
        <v>#REF!</v>
      </c>
      <c r="U19" s="69" t="e">
        <f>+MIR_2021!#REF!</f>
        <v>#REF!</v>
      </c>
      <c r="V19" s="69" t="e">
        <f>IF(MIR_2021!#REF!=0,V18,MIR_2021!#REF!)</f>
        <v>#REF!</v>
      </c>
      <c r="W19" s="69" t="e">
        <f>IF(MIR_2021!#REF!=0,W18,MIR_2021!#REF!)</f>
        <v>#REF!</v>
      </c>
      <c r="X19" s="69" t="e">
        <f>+MIR_2021!#REF!</f>
        <v>#REF!</v>
      </c>
      <c r="Y19" s="69" t="e">
        <f>+MIR_2021!#REF!</f>
        <v>#REF!</v>
      </c>
      <c r="Z19" s="69" t="e">
        <f>+MIR_2021!#REF!</f>
        <v>#REF!</v>
      </c>
      <c r="AA19" s="69" t="e">
        <f>IF(AND(MIR_2021!#REF!="",H19=H18),AA18,MIR_2021!#REF!)</f>
        <v>#REF!</v>
      </c>
      <c r="AB19" s="69" t="e">
        <f>+MIR_2021!#REF!</f>
        <v>#REF!</v>
      </c>
      <c r="AC19" s="69" t="e">
        <f>+MIR_2021!#REF!</f>
        <v>#REF!</v>
      </c>
      <c r="AD19" s="69" t="e">
        <f>+MIR_2021!#REF!</f>
        <v>#REF!</v>
      </c>
      <c r="AE19" s="77" t="e">
        <f>+MIR_2021!#REF!</f>
        <v>#REF!</v>
      </c>
      <c r="AF19" s="77" t="e">
        <f>+MIR_2021!#REF!</f>
        <v>#REF!</v>
      </c>
      <c r="AG19" s="68" t="e">
        <f>+MIR_2021!#REF!</f>
        <v>#REF!</v>
      </c>
      <c r="AH19" s="68" t="e">
        <f>+MIR_2021!#REF!</f>
        <v>#REF!</v>
      </c>
      <c r="AI19" s="68" t="e">
        <f>+MIR_2021!#REF!</f>
        <v>#REF!</v>
      </c>
      <c r="AJ19" s="68" t="e">
        <f>+MIR_2021!#REF!</f>
        <v>#REF!</v>
      </c>
      <c r="AK19" s="68" t="e">
        <f>+MIR_2021!#REF!</f>
        <v>#REF!</v>
      </c>
      <c r="AL19" s="68" t="e">
        <f ca="1">IF(MIR_2021!#REF!="","-",IF(AN19="No aplica","-",IF(MIR_2021!#REF!="Sin avance","Sin avance",IF(MIR_2021!#REF!&lt;&gt;"Sin avance",IFERROR(_xlfn.FORMULATEXT(MIR_2021!#REF!),CONCATENATE("=",MIR_2021!#REF!)),"0"))))</f>
        <v>#REF!</v>
      </c>
      <c r="AM19" s="68" t="e">
        <f>+MIR_2021!#REF!</f>
        <v>#REF!</v>
      </c>
      <c r="AN19" s="68" t="e">
        <f>+MIR_2021!#REF!</f>
        <v>#REF!</v>
      </c>
      <c r="AO19" s="68" t="e">
        <f>+MIR_2021!#REF!</f>
        <v>#REF!</v>
      </c>
      <c r="AP19" s="78" t="e">
        <f>IF(MIR_2021!#REF!="","-",MIR_2021!#REF!)</f>
        <v>#REF!</v>
      </c>
      <c r="AQ19" s="68" t="e">
        <f>+MIR_2021!#REF!</f>
        <v>#REF!</v>
      </c>
      <c r="AR19" s="68" t="e">
        <f ca="1">+IF(MIR_2021!#REF!="","-",IF(AT19="No aplica","-",IF(MIR_2021!#REF!="Sin avance","Sin avance",IF(MIR_2021!#REF!&lt;&gt;"Sin avance",IFERROR(_xlfn.FORMULATEXT(MIR_2021!#REF!),CONCATENATE("=",MIR_2021!#REF!)),"0"))))</f>
        <v>#REF!</v>
      </c>
      <c r="AS19" s="68" t="e">
        <f>+MIR_2021!#REF!</f>
        <v>#REF!</v>
      </c>
      <c r="AT19" s="68" t="e">
        <f>+MIR_2021!#REF!</f>
        <v>#REF!</v>
      </c>
      <c r="AU19" s="68" t="e">
        <f>+MIR_2021!#REF!</f>
        <v>#REF!</v>
      </c>
      <c r="AV19" s="78" t="e">
        <f>IF(MIR_2021!#REF!="","-",MIR_2021!#REF!)</f>
        <v>#REF!</v>
      </c>
      <c r="AW19" s="68" t="e">
        <f>+MIR_2021!#REF!</f>
        <v>#REF!</v>
      </c>
      <c r="AX19" s="70" t="e">
        <f ca="1">+IF(MIR_2021!#REF!="","-",IF(AZ19="No aplica","-",IF(MIR_2021!#REF!="Sin avance","Sin avance",IF(MIR_2021!#REF!&lt;&gt;"Sin avance",IFERROR(_xlfn.FORMULATEXT(MIR_2021!#REF!),CONCATENATE("=",MIR_2021!#REF!)),"0"))))</f>
        <v>#REF!</v>
      </c>
      <c r="AY19" s="68" t="e">
        <f>+MIR_2021!#REF!</f>
        <v>#REF!</v>
      </c>
      <c r="AZ19" s="68" t="e">
        <f>+MIR_2021!#REF!</f>
        <v>#REF!</v>
      </c>
      <c r="BA19" s="68" t="e">
        <f>+MIR_2021!#REF!</f>
        <v>#REF!</v>
      </c>
      <c r="BB19" s="78" t="e">
        <f>IF(MIR_2021!#REF!="","-",MIR_2021!#REF!)</f>
        <v>#REF!</v>
      </c>
      <c r="BC19" s="68" t="e">
        <f>+MIR_2021!#REF!</f>
        <v>#REF!</v>
      </c>
      <c r="BD19" s="68" t="e">
        <f ca="1">+IF(MIR_2021!#REF!="","-",IF(BF19="No aplica","-",IF(MIR_2021!#REF!="Sin avance","Sin avance",IF(MIR_2021!#REF!&lt;&gt;"Sin avance",IFERROR(_xlfn.FORMULATEXT(MIR_2021!#REF!),CONCATENATE("=",MIR_2021!#REF!)),"0"))))</f>
        <v>#REF!</v>
      </c>
      <c r="BE19" s="68" t="e">
        <f>+MIR_2021!#REF!</f>
        <v>#REF!</v>
      </c>
      <c r="BF19" s="68" t="e">
        <f>+MIR_2021!#REF!</f>
        <v>#REF!</v>
      </c>
      <c r="BG19" s="68" t="e">
        <f>+MIR_2021!#REF!</f>
        <v>#REF!</v>
      </c>
      <c r="BH19" s="78" t="e">
        <f>IF(MIR_2021!#REF!="","-",MIR_2021!#REF!)</f>
        <v>#REF!</v>
      </c>
      <c r="BI19" s="68" t="e">
        <f>+MIR_2021!#REF!</f>
        <v>#REF!</v>
      </c>
      <c r="BJ19" s="71" t="e">
        <f ca="1">+IF(MIR_2021!#REF!="","-",IF(BL19="No aplica","-",IF(MIR_2021!#REF!="Sin avance","Sin avance",IF(MIR_2021!#REF!&lt;&gt;"Sin avance",IFERROR(_xlfn.FORMULATEXT(MIR_2021!#REF!),CONCATENATE("=",MIR_2021!#REF!)),"-"))))</f>
        <v>#REF!</v>
      </c>
      <c r="BK19" s="68" t="e">
        <f>+MIR_2021!#REF!</f>
        <v>#REF!</v>
      </c>
      <c r="BL19" s="68" t="e">
        <f>+MIR_2021!#REF!</f>
        <v>#REF!</v>
      </c>
      <c r="BM19" s="68" t="e">
        <f>+MIR_2021!#REF!</f>
        <v>#REF!</v>
      </c>
      <c r="BN19" s="78" t="e">
        <f>IF(MIR_2021!#REF!="","-",MIR_2021!#REF!)</f>
        <v>#REF!</v>
      </c>
      <c r="BO19" s="119" t="e">
        <f>IF(MIR_2021!#REF!="","-",MIR_2021!#REF!)</f>
        <v>#REF!</v>
      </c>
      <c r="BP19" s="119" t="e">
        <f>IF(MIR_2021!#REF!="","-",MIR_2021!#REF!)</f>
        <v>#REF!</v>
      </c>
      <c r="BQ19" s="119" t="e">
        <f>IF(MIR_2021!#REF!="","-",MIR_2021!#REF!)</f>
        <v>#REF!</v>
      </c>
      <c r="BR19" s="119" t="e">
        <f>IF(MIR_2021!#REF!="","-",MIR_2021!#REF!)</f>
        <v>#REF!</v>
      </c>
      <c r="BS19" s="74" t="e">
        <f>IF(MIR_2021!#REF!="","-",MIR_2021!#REF!)</f>
        <v>#REF!</v>
      </c>
      <c r="BT19" s="119" t="e">
        <f>IF(MIR_2021!#REF!="","-",MIR_2021!#REF!)</f>
        <v>#REF!</v>
      </c>
      <c r="BU19" s="119" t="e">
        <f>IF(MIR_2021!#REF!="","-",MIR_2021!#REF!)</f>
        <v>#REF!</v>
      </c>
      <c r="BV19" s="74" t="e">
        <f>IF(MIR_2021!#REF!="","-",MIR_2021!#REF!)</f>
        <v>#REF!</v>
      </c>
      <c r="BW19" s="74" t="e">
        <f>IF(MIR_2021!#REF!="","-",MIR_2021!#REF!)</f>
        <v>#REF!</v>
      </c>
      <c r="BX19" s="74" t="e">
        <f>IF(MIR_2021!#REF!="","-",MIR_2021!#REF!)</f>
        <v>#REF!</v>
      </c>
      <c r="BY19" s="74" t="e">
        <f>IF(MIR_2021!#REF!="","-",MIR_2021!#REF!)</f>
        <v>#REF!</v>
      </c>
      <c r="BZ19" s="74" t="e">
        <f>IF(MIR_2021!#REF!="","-",MIR_2021!#REF!)</f>
        <v>#REF!</v>
      </c>
      <c r="CA19" s="119" t="e">
        <f>IF(MIR_2021!#REF!="","-",MIR_2021!#REF!)</f>
        <v>#REF!</v>
      </c>
      <c r="CB19" s="119" t="e">
        <f>IF(MIR_2021!#REF!="","-",MIR_2021!#REF!)</f>
        <v>#REF!</v>
      </c>
      <c r="CC19" s="74" t="e">
        <f>IF(MIR_2021!#REF!="","-",MIR_2021!#REF!)</f>
        <v>#REF!</v>
      </c>
      <c r="CD19" s="74" t="e">
        <f>IF(MIR_2021!#REF!="","-",MIR_2021!#REF!)</f>
        <v>#REF!</v>
      </c>
      <c r="CE19" s="74" t="e">
        <f>IF(MIR_2021!#REF!="","-",MIR_2021!#REF!)</f>
        <v>#REF!</v>
      </c>
      <c r="CF19" s="74" t="e">
        <f>IF(MIR_2021!#REF!="","-",MIR_2021!#REF!)</f>
        <v>#REF!</v>
      </c>
      <c r="CG19" s="74" t="e">
        <f>IF(MIR_2021!#REF!="","-",MIR_2021!#REF!)</f>
        <v>#REF!</v>
      </c>
      <c r="CH19" s="119" t="e">
        <f>IF(MIR_2021!#REF!="","-",MIR_2021!#REF!)</f>
        <v>#REF!</v>
      </c>
      <c r="CI19" s="119" t="e">
        <f>IF(MIR_2021!#REF!="","-",MIR_2021!#REF!)</f>
        <v>#REF!</v>
      </c>
      <c r="CJ19" s="74" t="e">
        <f>IF(MIR_2021!#REF!="","-",MIR_2021!#REF!)</f>
        <v>#REF!</v>
      </c>
      <c r="CK19" s="74" t="e">
        <f>IF(MIR_2021!#REF!="","-",MIR_2021!#REF!)</f>
        <v>#REF!</v>
      </c>
      <c r="CL19" s="74" t="e">
        <f>IF(MIR_2021!#REF!="","-",MIR_2021!#REF!)</f>
        <v>#REF!</v>
      </c>
      <c r="CM19" s="74" t="e">
        <f>IF(MIR_2021!#REF!="","-",MIR_2021!#REF!)</f>
        <v>#REF!</v>
      </c>
      <c r="CN19" s="74" t="e">
        <f>IF(MIR_2021!#REF!="","-",MIR_2021!#REF!)</f>
        <v>#REF!</v>
      </c>
      <c r="CO19" s="119" t="e">
        <f>IF(MIR_2021!#REF!="","-",MIR_2021!#REF!)</f>
        <v>#REF!</v>
      </c>
      <c r="CP19" s="119" t="e">
        <f>IF(MIR_2021!#REF!="","-",MIR_2021!#REF!)</f>
        <v>#REF!</v>
      </c>
      <c r="CQ19" s="74" t="e">
        <f>IF(MIR_2021!#REF!="","-",MIR_2021!#REF!)</f>
        <v>#REF!</v>
      </c>
      <c r="CR19" s="74" t="e">
        <f>IF(MIR_2021!#REF!="","-",MIR_2021!#REF!)</f>
        <v>#REF!</v>
      </c>
      <c r="CS19" s="74" t="e">
        <f>IF(MIR_2021!#REF!="","-",MIR_2021!#REF!)</f>
        <v>#REF!</v>
      </c>
      <c r="CT19" s="74" t="e">
        <f>IF(MIR_2021!#REF!="","-",MIR_2021!#REF!)</f>
        <v>#REF!</v>
      </c>
      <c r="CU19" s="74" t="e">
        <f>IF(MIR_2021!#REF!="","-",MIR_2021!#REF!)</f>
        <v>#REF!</v>
      </c>
    </row>
    <row r="20" spans="1:99" s="68" customFormat="1" ht="13" x14ac:dyDescent="0.15">
      <c r="A20" s="67">
        <f>+VLOOKUP($D20,Catálogos!$A$14:$E$40,5,0)</f>
        <v>2</v>
      </c>
      <c r="B20" s="69" t="str">
        <f>+VLOOKUP(D20,Catálogos!$A$14:$C$40,3,FALSE)</f>
        <v>Promover el pleno ejercicio de los derechos de acceso a la información pública y de protección de datos personales, así como la transparencia y apertura de las instituciones públicas.</v>
      </c>
      <c r="C20" s="69" t="str">
        <f>+VLOOKUP(D20,Catálogos!$A$14:$F$40,6,FALSE)</f>
        <v>Presidencia</v>
      </c>
      <c r="D20" s="68" t="str">
        <f>+MID(MIR_2021!$D$6,1,3)</f>
        <v>170</v>
      </c>
      <c r="E20" s="69" t="str">
        <f>+MID(MIR_2021!$D$6,7,150)</f>
        <v>Dirección General de Comunicación Social y Difusión</v>
      </c>
      <c r="F20" s="68" t="e">
        <f>IF(MIR_2021!B24=0,F19,MIR_2021!B24)</f>
        <v>#REF!</v>
      </c>
      <c r="G20" s="68" t="e">
        <f>IF(MIR_2021!C24=0,G19,MIR_2021!C24)</f>
        <v>#REF!</v>
      </c>
      <c r="H20" s="69" t="e">
        <f>IF(MIR_2021!D24="",H19,MIR_2021!D24)</f>
        <v>#REF!</v>
      </c>
      <c r="I20" s="69">
        <f>+MIR_2021!E24</f>
        <v>0</v>
      </c>
      <c r="J20" s="69">
        <f>+MIR_2021!F24</f>
        <v>0</v>
      </c>
      <c r="K20" s="69">
        <f>+MIR_2021!G24</f>
        <v>0</v>
      </c>
      <c r="L20" s="69">
        <f>+MIR_2021!H24</f>
        <v>0</v>
      </c>
      <c r="M20" s="69">
        <f>+MIR_2021!I24</f>
        <v>0</v>
      </c>
      <c r="N20" s="69">
        <f>+MIR_2021!J24</f>
        <v>0</v>
      </c>
      <c r="O20" s="69">
        <f>+MIR_2021!K24</f>
        <v>0</v>
      </c>
      <c r="P20" s="69">
        <f>+MIR_2021!L24</f>
        <v>0</v>
      </c>
      <c r="Q20" s="69">
        <f>+MIR_2021!M24</f>
        <v>0</v>
      </c>
      <c r="R20" s="69">
        <f>+MIR_2021!N24</f>
        <v>0</v>
      </c>
      <c r="S20" s="69">
        <f>+MIR_2021!O24</f>
        <v>0</v>
      </c>
      <c r="T20" s="69">
        <f>+MIR_2021!P24</f>
        <v>0</v>
      </c>
      <c r="U20" s="69">
        <f>+MIR_2021!Q24</f>
        <v>0</v>
      </c>
      <c r="V20" s="69" t="e">
        <f>IF(MIR_2021!R24=0,V19,MIR_2021!R24)</f>
        <v>#REF!</v>
      </c>
      <c r="W20" s="69" t="e">
        <f>IF(MIR_2021!S24=0,W19,MIR_2021!S24)</f>
        <v>#REF!</v>
      </c>
      <c r="X20" s="69">
        <f>+MIR_2021!V24</f>
        <v>0</v>
      </c>
      <c r="Y20" s="69">
        <f>+MIR_2021!W24</f>
        <v>0</v>
      </c>
      <c r="Z20" s="69">
        <f>+MIR_2021!X24</f>
        <v>0</v>
      </c>
      <c r="AA20" s="69" t="e">
        <f>IF(AND(MIR_2021!Y24="",H20=H19),AA19,MIR_2021!Y24)</f>
        <v>#REF!</v>
      </c>
      <c r="AB20" s="69">
        <f>+MIR_2021!Z24</f>
        <v>0</v>
      </c>
      <c r="AC20" s="69">
        <f>+MIR_2021!AA24</f>
        <v>0</v>
      </c>
      <c r="AD20" s="69">
        <f>+MIR_2021!AB24</f>
        <v>0</v>
      </c>
      <c r="AE20" s="77">
        <f>+MIR_2021!AC24</f>
        <v>0</v>
      </c>
      <c r="AF20" s="77">
        <f>+MIR_2021!AD24</f>
        <v>0</v>
      </c>
      <c r="AG20" s="68">
        <f>+MIR_2021!AE24</f>
        <v>0</v>
      </c>
      <c r="AH20" s="68">
        <f>+MIR_2021!AF24</f>
        <v>0</v>
      </c>
      <c r="AI20" s="68">
        <f>+MIR_2021!AG24</f>
        <v>0</v>
      </c>
      <c r="AJ20" s="68">
        <f>+MIR_2021!AH24</f>
        <v>0</v>
      </c>
      <c r="AK20" s="68">
        <f>+MIR_2021!AN24</f>
        <v>0</v>
      </c>
      <c r="AL20" s="68" t="str">
        <f ca="1">IF(MIR_2021!AO24="","-",IF(AN20="No aplica","-",IF(MIR_2021!AO24="Sin avance","Sin avance",IF(MIR_2021!AO24&lt;&gt;"Sin avance",IFERROR(_xlfn.FORMULATEXT(MIR_2021!AO24),CONCATENATE("=",MIR_2021!AO24)),"0"))))</f>
        <v>-</v>
      </c>
      <c r="AM20" s="68">
        <f>+MIR_2021!AP24</f>
        <v>0</v>
      </c>
      <c r="AN20" s="68">
        <f>+MIR_2021!AQ24</f>
        <v>0</v>
      </c>
      <c r="AO20" s="68">
        <f>+MIR_2021!AR24</f>
        <v>0</v>
      </c>
      <c r="AP20" s="78" t="str">
        <f>IF(MIR_2021!AS24="","-",MIR_2021!AS24)</f>
        <v>-</v>
      </c>
      <c r="AQ20" s="68">
        <f>+MIR_2021!AT24</f>
        <v>0</v>
      </c>
      <c r="AR20" s="68" t="str">
        <f ca="1">+IF(MIR_2021!AU24="","-",IF(AT20="No aplica","-",IF(MIR_2021!AU24="Sin avance","Sin avance",IF(MIR_2021!AU24&lt;&gt;"Sin avance",IFERROR(_xlfn.FORMULATEXT(MIR_2021!AU24),CONCATENATE("=",MIR_2021!AU24)),"0"))))</f>
        <v>-</v>
      </c>
      <c r="AS20" s="68">
        <f>+MIR_2021!AV24</f>
        <v>0</v>
      </c>
      <c r="AT20" s="68">
        <f>+MIR_2021!AW24</f>
        <v>0</v>
      </c>
      <c r="AU20" s="68">
        <f>+MIR_2021!AX24</f>
        <v>0</v>
      </c>
      <c r="AV20" s="78" t="str">
        <f>IF(MIR_2021!AY24="","-",MIR_2021!AY24)</f>
        <v>-</v>
      </c>
      <c r="AW20" s="68">
        <f>+MIR_2021!AZ24</f>
        <v>0</v>
      </c>
      <c r="AX20" s="70" t="str">
        <f ca="1">+IF(MIR_2021!BA24="","-",IF(AZ20="No aplica","-",IF(MIR_2021!BA24="Sin avance","Sin avance",IF(MIR_2021!BA24&lt;&gt;"Sin avance",IFERROR(_xlfn.FORMULATEXT(MIR_2021!BA24),CONCATENATE("=",MIR_2021!BA24)),"0"))))</f>
        <v>-</v>
      </c>
      <c r="AY20" s="68">
        <f>+MIR_2021!BB24</f>
        <v>0</v>
      </c>
      <c r="AZ20" s="68">
        <f>+MIR_2021!BC24</f>
        <v>0</v>
      </c>
      <c r="BA20" s="68">
        <f>+MIR_2021!BD24</f>
        <v>0</v>
      </c>
      <c r="BB20" s="78" t="str">
        <f>IF(MIR_2021!BE24="","-",MIR_2021!BE24)</f>
        <v>-</v>
      </c>
      <c r="BC20" s="68">
        <f>+MIR_2021!BF24</f>
        <v>0</v>
      </c>
      <c r="BD20" s="68" t="str">
        <f ca="1">+IF(MIR_2021!BG24="","-",IF(BF20="No aplica","-",IF(MIR_2021!BG24="Sin avance","Sin avance",IF(MIR_2021!BG24&lt;&gt;"Sin avance",IFERROR(_xlfn.FORMULATEXT(MIR_2021!BG24),CONCATENATE("=",MIR_2021!BG24)),"0"))))</f>
        <v>-</v>
      </c>
      <c r="BE20" s="68">
        <f>+MIR_2021!BH24</f>
        <v>0</v>
      </c>
      <c r="BF20" s="68">
        <f>+MIR_2021!BI24</f>
        <v>0</v>
      </c>
      <c r="BG20" s="68">
        <f>+MIR_2021!BJ24</f>
        <v>0</v>
      </c>
      <c r="BH20" s="78" t="str">
        <f>IF(MIR_2021!BK24="","-",MIR_2021!BK24)</f>
        <v>-</v>
      </c>
      <c r="BI20" s="68">
        <f>+MIR_2021!AH24</f>
        <v>0</v>
      </c>
      <c r="BJ20" s="71" t="str">
        <f ca="1">+IF(MIR_2021!AI24="","-",IF(BL20="No aplica","-",IF(MIR_2021!AI24="Sin avance","Sin avance",IF(MIR_2021!AI24&lt;&gt;"Sin avance",IFERROR(_xlfn.FORMULATEXT(MIR_2021!AI24),CONCATENATE("=",MIR_2021!AI24)),"-"))))</f>
        <v>-</v>
      </c>
      <c r="BK20" s="68">
        <f>+MIR_2021!AJ24</f>
        <v>0</v>
      </c>
      <c r="BL20" s="68">
        <f>+MIR_2021!AK24</f>
        <v>0</v>
      </c>
      <c r="BM20" s="68">
        <f>+MIR_2021!AL24</f>
        <v>0</v>
      </c>
      <c r="BN20" s="78" t="str">
        <f>IF(MIR_2021!AM24="","-",MIR_2021!AM24)</f>
        <v>-</v>
      </c>
      <c r="BO20" s="119" t="str">
        <f>IF(MIR_2021!BL24="","-",MIR_2021!BL24)</f>
        <v>GOA04.03</v>
      </c>
      <c r="BP20" s="119" t="str">
        <f>IF(MIR_2021!BM24="","-",MIR_2021!BM24)</f>
        <v>Servicio de monitoreo y elaboración de síntesis y análisis de medios de comunicación, impresos, electrónicos y en línea</v>
      </c>
      <c r="BQ20" s="119">
        <f>IF(MIR_2021!BN24="","-",MIR_2021!BN24)</f>
        <v>36901</v>
      </c>
      <c r="BR20" s="119" t="str">
        <f>IF(MIR_2021!BO24="","-",MIR_2021!BO24)</f>
        <v>Servicios relacionados con monitoreo de información en medios masivos</v>
      </c>
      <c r="BS20" s="74">
        <f>IF(MIR_2021!BP24="","-",MIR_2021!BP24)</f>
        <v>1000000</v>
      </c>
      <c r="BT20" s="119">
        <f>IF(MIR_2021!BR24="","-",MIR_2021!BR24)</f>
        <v>36901</v>
      </c>
      <c r="BU20" s="119" t="str">
        <f>IF(MIR_2021!BS24="","-",MIR_2021!BS24)</f>
        <v>Servicios relacionados con monitoreo de información en medios masivos</v>
      </c>
      <c r="BV20" s="74">
        <f>IF(MIR_2021!BT24="","-",MIR_2021!BT24)</f>
        <v>1000000</v>
      </c>
      <c r="BW20" s="74">
        <f>IF(MIR_2021!BU24="","-",MIR_2021!BU24)</f>
        <v>0</v>
      </c>
      <c r="BX20" s="74">
        <f>IF(MIR_2021!BV24="","-",MIR_2021!BV24)</f>
        <v>353150.25</v>
      </c>
      <c r="BY20" s="74">
        <f>IF(MIR_2021!BW24="","-",MIR_2021!BW24)</f>
        <v>0</v>
      </c>
      <c r="BZ20" s="74">
        <f>IF(MIR_2021!BX24="","-",MIR_2021!BX24)</f>
        <v>646849.75</v>
      </c>
      <c r="CA20" s="119" t="str">
        <f>IF(MIR_2021!BY24="","-",MIR_2021!BY24)</f>
        <v>-</v>
      </c>
      <c r="CB20" s="119" t="str">
        <f>IF(MIR_2021!BZ24="","-",MIR_2021!BZ24)</f>
        <v>-</v>
      </c>
      <c r="CC20" s="74" t="str">
        <f>IF(MIR_2021!CA24="","-",MIR_2021!CA24)</f>
        <v>-</v>
      </c>
      <c r="CD20" s="74" t="str">
        <f>IF(MIR_2021!CB24="","-",MIR_2021!CB24)</f>
        <v>-</v>
      </c>
      <c r="CE20" s="74" t="str">
        <f>IF(MIR_2021!CC24="","-",MIR_2021!CC24)</f>
        <v>-</v>
      </c>
      <c r="CF20" s="74" t="str">
        <f>IF(MIR_2021!CD24="","-",MIR_2021!CD24)</f>
        <v>-</v>
      </c>
      <c r="CG20" s="74" t="str">
        <f>IF(MIR_2021!CE24="","-",MIR_2021!CE24)</f>
        <v>-</v>
      </c>
      <c r="CH20" s="119" t="str">
        <f>IF(MIR_2021!CF24="","-",MIR_2021!CF24)</f>
        <v>-</v>
      </c>
      <c r="CI20" s="119" t="str">
        <f>IF(MIR_2021!CG24="","-",MIR_2021!CG24)</f>
        <v>-</v>
      </c>
      <c r="CJ20" s="74" t="str">
        <f>IF(MIR_2021!CH24="","-",MIR_2021!CH24)</f>
        <v>-</v>
      </c>
      <c r="CK20" s="74" t="str">
        <f>IF(MIR_2021!CI24="","-",MIR_2021!CI24)</f>
        <v>-</v>
      </c>
      <c r="CL20" s="74" t="str">
        <f>IF(MIR_2021!CJ24="","-",MIR_2021!CJ24)</f>
        <v>-</v>
      </c>
      <c r="CM20" s="74" t="str">
        <f>IF(MIR_2021!CK24="","-",MIR_2021!CK24)</f>
        <v>-</v>
      </c>
      <c r="CN20" s="74" t="str">
        <f>IF(MIR_2021!CL24="","-",MIR_2021!CL24)</f>
        <v>-</v>
      </c>
      <c r="CO20" s="119" t="str">
        <f>IF(MIR_2021!CM24="","-",MIR_2021!CM24)</f>
        <v>-</v>
      </c>
      <c r="CP20" s="119" t="str">
        <f>IF(MIR_2021!CN24="","-",MIR_2021!CN24)</f>
        <v>-</v>
      </c>
      <c r="CQ20" s="74" t="str">
        <f>IF(MIR_2021!CO24="","-",MIR_2021!CO24)</f>
        <v>-</v>
      </c>
      <c r="CR20" s="74" t="str">
        <f>IF(MIR_2021!CP24="","-",MIR_2021!CP24)</f>
        <v>-</v>
      </c>
      <c r="CS20" s="74" t="str">
        <f>IF(MIR_2021!CQ24="","-",MIR_2021!CQ24)</f>
        <v>-</v>
      </c>
      <c r="CT20" s="74" t="str">
        <f>IF(MIR_2021!CR24="","-",MIR_2021!CR24)</f>
        <v>-</v>
      </c>
      <c r="CU20" s="74" t="str">
        <f>IF(MIR_2021!CS24="","-",MIR_2021!CS24)</f>
        <v>-</v>
      </c>
    </row>
    <row r="21" spans="1:99" s="68" customFormat="1" ht="13" x14ac:dyDescent="0.15">
      <c r="A21" s="67">
        <f>+VLOOKUP($D21,Catálogos!$A$14:$E$40,5,0)</f>
        <v>2</v>
      </c>
      <c r="B21" s="69" t="str">
        <f>+VLOOKUP(D21,Catálogos!$A$14:$C$40,3,FALSE)</f>
        <v>Promover el pleno ejercicio de los derechos de acceso a la información pública y de protección de datos personales, así como la transparencia y apertura de las instituciones públicas.</v>
      </c>
      <c r="C21" s="69" t="str">
        <f>+VLOOKUP(D21,Catálogos!$A$14:$F$40,6,FALSE)</f>
        <v>Presidencia</v>
      </c>
      <c r="D21" s="68" t="str">
        <f>+MID(MIR_2021!$D$6,1,3)</f>
        <v>170</v>
      </c>
      <c r="E21" s="69" t="str">
        <f>+MID(MIR_2021!$D$6,7,150)</f>
        <v>Dirección General de Comunicación Social y Difusión</v>
      </c>
      <c r="F21" s="68" t="str">
        <f>IF(MIR_2021!B25=0,F20,MIR_2021!B25)</f>
        <v>GOA05</v>
      </c>
      <c r="G21" s="68" t="str">
        <f>IF(MIR_2021!C25=0,G20,MIR_2021!C25)</f>
        <v>Actividad</v>
      </c>
      <c r="H21" s="69" t="str">
        <f>IF(MIR_2021!D25="",H20,MIR_2021!D25)</f>
        <v>1.5 Realización de coberturas informativas de actividades institucionales.</v>
      </c>
      <c r="I21" s="69" t="str">
        <f>+MIR_2021!E25</f>
        <v>Porcentaje de cumplimiento de coberturas informativas de actividades institucionales del INAI solicitadas.</v>
      </c>
      <c r="J21" s="69" t="str">
        <f>+MIR_2021!F25</f>
        <v xml:space="preserve">Muestra en términos porcentuales la relación de coberturas informativas de actividades institucionales del INAI realizadas frente a aquellas que fueron solicitadas por las distintas ponencias o direcciones del INAI. </v>
      </c>
      <c r="K21" s="69" t="str">
        <f>+MIR_2021!G25</f>
        <v>(Coberturas informativas de actividades institucionales realizadas / Coberturas informativas de actividades institucionales solicitadas) * 100</v>
      </c>
      <c r="L21" s="69" t="str">
        <f>+MIR_2021!H25</f>
        <v>Cobertura informativa de actividades institucionales realizadas: Reporte de carácter noticioso o informativo sobre lo acontecido en algún evento de interés institucional (conferencias de las comisionadas o comisionados, eventos especiales, conferencias de prensa…) que fue realizado.</v>
      </c>
      <c r="M21" s="69" t="str">
        <f>+MIR_2021!I25</f>
        <v>Cobertura informativa de actividades institucionales solicitadas: Reporte de carácter noticioso o informativo sobre lo acontecido en algún evento de interés institucional (conferencias de las comisionadas o comisionados, eventos especiales, conferencias de prensa…) que fue solicitado por alguna área del INAI.</v>
      </c>
      <c r="N21" s="69">
        <f>+MIR_2021!J25</f>
        <v>0</v>
      </c>
      <c r="O21" s="69">
        <f>+MIR_2021!K25</f>
        <v>0</v>
      </c>
      <c r="P21" s="69">
        <f>+MIR_2021!L25</f>
        <v>0</v>
      </c>
      <c r="Q21" s="69">
        <f>+MIR_2021!M25</f>
        <v>0</v>
      </c>
      <c r="R21" s="69">
        <f>+MIR_2021!N25</f>
        <v>0</v>
      </c>
      <c r="S21" s="69">
        <f>+MIR_2021!O25</f>
        <v>0</v>
      </c>
      <c r="T21" s="69">
        <f>+MIR_2021!P25</f>
        <v>0</v>
      </c>
      <c r="U21" s="69">
        <f>+MIR_2021!Q25</f>
        <v>0</v>
      </c>
      <c r="V21" s="69" t="str">
        <f>IF(MIR_2021!R25=0,V20,MIR_2021!R25)</f>
        <v>Trimestral</v>
      </c>
      <c r="W21" s="69" t="str">
        <f>IF(MIR_2021!S25=0,W20,MIR_2021!S25)</f>
        <v>Porcentaje</v>
      </c>
      <c r="X21" s="69" t="str">
        <f>+MIR_2021!V25</f>
        <v>Eficacia</v>
      </c>
      <c r="Y21" s="69" t="str">
        <f>+MIR_2021!W25</f>
        <v>Gestión</v>
      </c>
      <c r="Z21" s="69" t="str">
        <f>+MIR_2021!X25</f>
        <v xml:space="preserve">- Expediente de comunicaciones, boletines y notas de coberturas que obra en el archivo de la Dirección de Medios de la DGCSD.
- Relación de comunicados y notas informativas disponibles en: http://inicio.inai.org.mx/sitepages/Comunicados-2018.aspx
</v>
      </c>
      <c r="AA21" s="69" t="e">
        <f>IF(AND(MIR_2021!Y25="",H21=H20),AA20,MIR_2021!Y25)</f>
        <v>#REF!</v>
      </c>
      <c r="AB21" s="69" t="str">
        <f>+MIR_2021!Z25</f>
        <v>Relativo</v>
      </c>
      <c r="AC21" s="69" t="str">
        <f>+MIR_2021!AA25</f>
        <v xml:space="preserve">Constante </v>
      </c>
      <c r="AD21" s="69" t="str">
        <f>+MIR_2021!AB25</f>
        <v>Ascendente</v>
      </c>
      <c r="AE21" s="77">
        <f>+MIR_2021!AC25</f>
        <v>44197</v>
      </c>
      <c r="AF21" s="77">
        <f>+MIR_2021!AD25</f>
        <v>44561</v>
      </c>
      <c r="AG21" s="68">
        <f>+MIR_2021!AE25</f>
        <v>100</v>
      </c>
      <c r="AH21" s="68">
        <f>+MIR_2021!AF25</f>
        <v>2015</v>
      </c>
      <c r="AI21" s="68" t="str">
        <f>+MIR_2021!AG25</f>
        <v>La línea base se calculó con información de las actividades de 2015</v>
      </c>
      <c r="AJ21" s="68">
        <f>+MIR_2021!AH25</f>
        <v>100</v>
      </c>
      <c r="AK21" s="68">
        <f>+MIR_2021!AN25</f>
        <v>100</v>
      </c>
      <c r="AL21" s="68" t="str">
        <f ca="1">IF(MIR_2021!AO25="","-",IF(AN21="No aplica","-",IF(MIR_2021!AO25="Sin avance","Sin avance",IF(MIR_2021!AO25&lt;&gt;"Sin avance",IFERROR(_xlfn.FORMULATEXT(MIR_2021!AO25),CONCATENATE("=",MIR_2021!AO25)),"0"))))</f>
        <v>=(143/143)*100</v>
      </c>
      <c r="AM21" s="68">
        <f ca="1">+MIR_2021!AP25</f>
        <v>0</v>
      </c>
      <c r="AN21" s="68" t="str">
        <f ca="1">+MIR_2021!AQ25</f>
        <v>Aceptable</v>
      </c>
      <c r="AO21" s="68">
        <f ca="1">+MIR_2021!AR25</f>
        <v>100</v>
      </c>
      <c r="AP21" s="78" t="str">
        <f>IF(MIR_2021!AS25="","-",MIR_2021!AS25)</f>
        <v>En total se realizaron 143 coberturas informativas de 143 coberturas informativas solicitadas. Destacaron por su relevancia y complejidad: el foro para conmemorar el Día Internacional de Datos Personales, “La protección de datos personales como eje para relanzar una estrategia nacional de ciberseguridad”; la ceremonia de premiación del Concurso Nacional de Cuento Juvenil 2020, "Ciberconvivencia responsable”; la entrega de reconocimientos a ganadores del “Premio a la Innovación en Transparencia 2020”;  la ceremonia de premiación del Concurso Nacional de Historieta Infantil, “Expresando los valores de la transparencia”; el foro ¿Dónde está la verdad? Desaparición y Derecho a la Información. Conversación desde la No Ficción; y el Webinar: "Pandemia de Desinformación y Transparencia como antídoto", coorganizado por el Consejo para la Transparencia de Chile y el INAI.</v>
      </c>
      <c r="AQ21" s="68">
        <f>+MIR_2021!AT25</f>
        <v>100</v>
      </c>
      <c r="AR21" s="68" t="str">
        <f ca="1">+IF(MIR_2021!AU25="","-",IF(AT21="No aplica","-",IF(MIR_2021!AU25="Sin avance","Sin avance",IF(MIR_2021!AU25&lt;&gt;"Sin avance",IFERROR(_xlfn.FORMULATEXT(MIR_2021!AU25),CONCATENATE("=",MIR_2021!AU25)),"0"))))</f>
        <v>=(193/193)*100</v>
      </c>
      <c r="AS21" s="68">
        <f ca="1">+MIR_2021!AV25</f>
        <v>0</v>
      </c>
      <c r="AT21" s="68" t="str">
        <f ca="1">+MIR_2021!AW25</f>
        <v>Aceptable</v>
      </c>
      <c r="AU21" s="68">
        <f ca="1">+MIR_2021!AX25</f>
        <v>100</v>
      </c>
      <c r="AV21" s="78" t="str">
        <f>IF(MIR_2021!AY25="","-",MIR_2021!AY25)</f>
        <v>En total se realizaron 193 coberturas informativas de 193 coberturas informativas solicitadas. Destacaron por su relevancia y complejidad: la Toma de posesión de la Presidencia de la RTA-ICIC, la Cumbre de Gobierno Abierto, con el tema el derecho humano a la salud; la Presentación de la Guía de Comunicación Incluyente y No Sexista; la Conferencia de Datos Abiertos en México (DATACON), la participación en la Open Gov Week y el Hackatón._x000D__x000D_Así como la presentación de la Plataforma de Gestión Diplomática de Vacunas COVID-19, el Foro Regional para América Latina y el Caribe "Promoción de la Información como un bien común", el Seminario virtual “Periodismo, Género y Derechos Humanos” y los Foros Regionales "Retos y desafíos del combate a la corrupción y la impunidad desde lo local"._x000D_</v>
      </c>
      <c r="AW21" s="68">
        <f>+MIR_2021!AZ25</f>
        <v>100</v>
      </c>
      <c r="AX21" s="70" t="str">
        <f ca="1">+IF(MIR_2021!BA25="","-",IF(AZ21="No aplica","-",IF(MIR_2021!BA25="Sin avance","Sin avance",IF(MIR_2021!BA25&lt;&gt;"Sin avance",IFERROR(_xlfn.FORMULATEXT(MIR_2021!BA25),CONCATENATE("=",MIR_2021!BA25)),"0"))))</f>
        <v>-</v>
      </c>
      <c r="AY21" s="68" t="str">
        <f ca="1">+MIR_2021!BB25</f>
        <v/>
      </c>
      <c r="AZ21" s="68" t="str">
        <f ca="1">+MIR_2021!BC25</f>
        <v>Ingresar meta alcanzada</v>
      </c>
      <c r="BA21" s="68" t="str">
        <f ca="1">+MIR_2021!BD25</f>
        <v/>
      </c>
      <c r="BB21" s="78" t="str">
        <f>IF(MIR_2021!BE25="","-",MIR_2021!BE25)</f>
        <v>-</v>
      </c>
      <c r="BC21" s="68">
        <f>+MIR_2021!BF25</f>
        <v>100</v>
      </c>
      <c r="BD21" s="68" t="str">
        <f ca="1">+IF(MIR_2021!BG25="","-",IF(BF21="No aplica","-",IF(MIR_2021!BG25="Sin avance","Sin avance",IF(MIR_2021!BG25&lt;&gt;"Sin avance",IFERROR(_xlfn.FORMULATEXT(MIR_2021!BG25),CONCATENATE("=",MIR_2021!BG25)),"0"))))</f>
        <v>-</v>
      </c>
      <c r="BE21" s="68" t="str">
        <f ca="1">+MIR_2021!BH25</f>
        <v/>
      </c>
      <c r="BF21" s="68" t="str">
        <f ca="1">+MIR_2021!BI25</f>
        <v>Ingresar meta alcanzada</v>
      </c>
      <c r="BG21" s="68" t="str">
        <f ca="1">+MIR_2021!BJ25</f>
        <v/>
      </c>
      <c r="BH21" s="78" t="str">
        <f>IF(MIR_2021!BK25="","-",MIR_2021!BK25)</f>
        <v>-</v>
      </c>
      <c r="BI21" s="68">
        <f>+MIR_2021!AH25</f>
        <v>100</v>
      </c>
      <c r="BJ21" s="71" t="str">
        <f ca="1">+IF(MIR_2021!AI25="","-",IF(BL21="No aplica","-",IF(MIR_2021!AI25="Sin avance","Sin avance",IF(MIR_2021!AI25&lt;&gt;"Sin avance",IFERROR(_xlfn.FORMULATEXT(MIR_2021!AI25),CONCATENATE("=",MIR_2021!AI25)),"-"))))</f>
        <v>-</v>
      </c>
      <c r="BK21" s="68" t="str">
        <f ca="1">+MIR_2021!AJ25</f>
        <v/>
      </c>
      <c r="BL21" s="68" t="str">
        <f ca="1">+MIR_2021!AK25</f>
        <v>Ingresar meta alcanzada</v>
      </c>
      <c r="BM21" s="68" t="str">
        <f ca="1">+MIR_2021!AL25</f>
        <v/>
      </c>
      <c r="BN21" s="78" t="str">
        <f>IF(MIR_2021!AM25="","-",MIR_2021!AM25)</f>
        <v>-</v>
      </c>
      <c r="BO21" s="119" t="str">
        <f>IF(MIR_2021!BL25="","-",MIR_2021!BL25)</f>
        <v>GOA05.01</v>
      </c>
      <c r="BP21" s="119" t="str">
        <f>IF(MIR_2021!BM25="","-",MIR_2021!BM25)</f>
        <v>Estos recursos serán utilizados para el pago de servicio de transportación de personal y equipo de videograbación y fotografía utilizado en las coberturas informativas de los eventos institucionales en los que participan los Comisionados del INAI.</v>
      </c>
      <c r="BQ21" s="119">
        <f>IF(MIR_2021!BN25="","-",MIR_2021!BN25)</f>
        <v>37201</v>
      </c>
      <c r="BR21" s="119" t="str">
        <f>IF(MIR_2021!BO25="","-",MIR_2021!BO25)</f>
        <v>Pasajes terrestres nacionales para labores en campo y de supervisión</v>
      </c>
      <c r="BS21" s="74">
        <f>IF(MIR_2021!BP25="","-",MIR_2021!BP25)</f>
        <v>6000</v>
      </c>
      <c r="BT21" s="119">
        <f>IF(MIR_2021!BR25="","-",MIR_2021!BR25)</f>
        <v>37201</v>
      </c>
      <c r="BU21" s="119" t="str">
        <f>IF(MIR_2021!BS25="","-",MIR_2021!BS25)</f>
        <v>Pasajes terrestres nacionales para labores en campo y de supervisión</v>
      </c>
      <c r="BV21" s="74">
        <f>IF(MIR_2021!BT25="","-",MIR_2021!BT25)</f>
        <v>5500</v>
      </c>
      <c r="BW21" s="74">
        <f>IF(MIR_2021!BU25="","-",MIR_2021!BU25)</f>
        <v>0</v>
      </c>
      <c r="BX21" s="74">
        <f>IF(MIR_2021!BV25="","-",MIR_2021!BV25)</f>
        <v>0</v>
      </c>
      <c r="BY21" s="74">
        <f>IF(MIR_2021!BW25="","-",MIR_2021!BW25)</f>
        <v>0</v>
      </c>
      <c r="BZ21" s="74">
        <f>IF(MIR_2021!BX25="","-",MIR_2021!BX25)</f>
        <v>5500</v>
      </c>
      <c r="CA21" s="119" t="str">
        <f>IF(MIR_2021!BY25="","-",MIR_2021!BY25)</f>
        <v>-</v>
      </c>
      <c r="CB21" s="119" t="str">
        <f>IF(MIR_2021!BZ25="","-",MIR_2021!BZ25)</f>
        <v>-</v>
      </c>
      <c r="CC21" s="74" t="str">
        <f>IF(MIR_2021!CA25="","-",MIR_2021!CA25)</f>
        <v>-</v>
      </c>
      <c r="CD21" s="74" t="str">
        <f>IF(MIR_2021!CB25="","-",MIR_2021!CB25)</f>
        <v>-</v>
      </c>
      <c r="CE21" s="74" t="str">
        <f>IF(MIR_2021!CC25="","-",MIR_2021!CC25)</f>
        <v>-</v>
      </c>
      <c r="CF21" s="74" t="str">
        <f>IF(MIR_2021!CD25="","-",MIR_2021!CD25)</f>
        <v>-</v>
      </c>
      <c r="CG21" s="74" t="str">
        <f>IF(MIR_2021!CE25="","-",MIR_2021!CE25)</f>
        <v>-</v>
      </c>
      <c r="CH21" s="119" t="str">
        <f>IF(MIR_2021!CF25="","-",MIR_2021!CF25)</f>
        <v>-</v>
      </c>
      <c r="CI21" s="119" t="str">
        <f>IF(MIR_2021!CG25="","-",MIR_2021!CG25)</f>
        <v>-</v>
      </c>
      <c r="CJ21" s="74" t="str">
        <f>IF(MIR_2021!CH25="","-",MIR_2021!CH25)</f>
        <v>-</v>
      </c>
      <c r="CK21" s="74" t="str">
        <f>IF(MIR_2021!CI25="","-",MIR_2021!CI25)</f>
        <v>-</v>
      </c>
      <c r="CL21" s="74" t="str">
        <f>IF(MIR_2021!CJ25="","-",MIR_2021!CJ25)</f>
        <v>-</v>
      </c>
      <c r="CM21" s="74" t="str">
        <f>IF(MIR_2021!CK25="","-",MIR_2021!CK25)</f>
        <v>-</v>
      </c>
      <c r="CN21" s="74" t="str">
        <f>IF(MIR_2021!CL25="","-",MIR_2021!CL25)</f>
        <v>-</v>
      </c>
      <c r="CO21" s="119" t="str">
        <f>IF(MIR_2021!CM25="","-",MIR_2021!CM25)</f>
        <v>-</v>
      </c>
      <c r="CP21" s="119" t="str">
        <f>IF(MIR_2021!CN25="","-",MIR_2021!CN25)</f>
        <v>-</v>
      </c>
      <c r="CQ21" s="74" t="str">
        <f>IF(MIR_2021!CO25="","-",MIR_2021!CO25)</f>
        <v>-</v>
      </c>
      <c r="CR21" s="74" t="str">
        <f>IF(MIR_2021!CP25="","-",MIR_2021!CP25)</f>
        <v>-</v>
      </c>
      <c r="CS21" s="74" t="str">
        <f>IF(MIR_2021!CQ25="","-",MIR_2021!CQ25)</f>
        <v>-</v>
      </c>
      <c r="CT21" s="74" t="str">
        <f>IF(MIR_2021!CR25="","-",MIR_2021!CR25)</f>
        <v>-</v>
      </c>
      <c r="CU21" s="74" t="str">
        <f>IF(MIR_2021!CS25="","-",MIR_2021!CS25)</f>
        <v>-</v>
      </c>
    </row>
    <row r="22" spans="1:99" s="68" customFormat="1" ht="13" x14ac:dyDescent="0.15">
      <c r="A22" s="67">
        <f>+VLOOKUP($D22,Catálogos!$A$14:$E$40,5,0)</f>
        <v>2</v>
      </c>
      <c r="B22" s="69" t="str">
        <f>+VLOOKUP(D22,Catálogos!$A$14:$C$40,3,FALSE)</f>
        <v>Promover el pleno ejercicio de los derechos de acceso a la información pública y de protección de datos personales, así como la transparencia y apertura de las instituciones públicas.</v>
      </c>
      <c r="C22" s="69" t="str">
        <f>+VLOOKUP(D22,Catálogos!$A$14:$F$40,6,FALSE)</f>
        <v>Presidencia</v>
      </c>
      <c r="D22" s="68" t="str">
        <f>+MID(MIR_2021!$D$6,1,3)</f>
        <v>170</v>
      </c>
      <c r="E22" s="69" t="str">
        <f>+MID(MIR_2021!$D$6,7,150)</f>
        <v>Dirección General de Comunicación Social y Difusión</v>
      </c>
      <c r="F22" s="68" t="str">
        <f>IF(MIR_2021!B26=0,F21,MIR_2021!B26)</f>
        <v>GOA05</v>
      </c>
      <c r="G22" s="68" t="str">
        <f>IF(MIR_2021!C26=0,G21,MIR_2021!C26)</f>
        <v>Actividad</v>
      </c>
      <c r="H22" s="69" t="str">
        <f>IF(MIR_2021!D26="",H21,MIR_2021!D26)</f>
        <v>1.5 Realización de coberturas informativas de actividades institucionales.</v>
      </c>
      <c r="I22" s="69">
        <f>+MIR_2021!E26</f>
        <v>0</v>
      </c>
      <c r="J22" s="69">
        <f>+MIR_2021!F26</f>
        <v>0</v>
      </c>
      <c r="K22" s="69">
        <f>+MIR_2021!G26</f>
        <v>0</v>
      </c>
      <c r="L22" s="69">
        <f>+MIR_2021!H26</f>
        <v>0</v>
      </c>
      <c r="M22" s="69">
        <f>+MIR_2021!I26</f>
        <v>0</v>
      </c>
      <c r="N22" s="69">
        <f>+MIR_2021!J26</f>
        <v>0</v>
      </c>
      <c r="O22" s="69">
        <f>+MIR_2021!K26</f>
        <v>0</v>
      </c>
      <c r="P22" s="69">
        <f>+MIR_2021!L26</f>
        <v>0</v>
      </c>
      <c r="Q22" s="69">
        <f>+MIR_2021!M26</f>
        <v>0</v>
      </c>
      <c r="R22" s="69">
        <f>+MIR_2021!N26</f>
        <v>0</v>
      </c>
      <c r="S22" s="69">
        <f>+MIR_2021!O26</f>
        <v>0</v>
      </c>
      <c r="T22" s="69">
        <f>+MIR_2021!P26</f>
        <v>0</v>
      </c>
      <c r="U22" s="69">
        <f>+MIR_2021!Q26</f>
        <v>0</v>
      </c>
      <c r="V22" s="69" t="str">
        <f>IF(MIR_2021!R26=0,V21,MIR_2021!R26)</f>
        <v>Trimestral</v>
      </c>
      <c r="W22" s="69" t="str">
        <f>IF(MIR_2021!S26=0,W21,MIR_2021!S26)</f>
        <v>Porcentaje</v>
      </c>
      <c r="X22" s="69">
        <f>+MIR_2021!V26</f>
        <v>0</v>
      </c>
      <c r="Y22" s="69">
        <f>+MIR_2021!W26</f>
        <v>0</v>
      </c>
      <c r="Z22" s="69">
        <f>+MIR_2021!X26</f>
        <v>0</v>
      </c>
      <c r="AA22" s="69" t="e">
        <f>IF(AND(MIR_2021!Y26="",H22=H21),AA21,MIR_2021!Y26)</f>
        <v>#REF!</v>
      </c>
      <c r="AB22" s="69">
        <f>+MIR_2021!Z26</f>
        <v>0</v>
      </c>
      <c r="AC22" s="69">
        <f>+MIR_2021!AA26</f>
        <v>0</v>
      </c>
      <c r="AD22" s="69">
        <f>+MIR_2021!AB26</f>
        <v>0</v>
      </c>
      <c r="AE22" s="77">
        <f>+MIR_2021!AC26</f>
        <v>0</v>
      </c>
      <c r="AF22" s="77">
        <f>+MIR_2021!AD26</f>
        <v>0</v>
      </c>
      <c r="AG22" s="68">
        <f>+MIR_2021!AE26</f>
        <v>0</v>
      </c>
      <c r="AH22" s="68">
        <f>+MIR_2021!AF26</f>
        <v>0</v>
      </c>
      <c r="AI22" s="68">
        <f>+MIR_2021!AG26</f>
        <v>0</v>
      </c>
      <c r="AJ22" s="68">
        <f>+MIR_2021!AH26</f>
        <v>0</v>
      </c>
      <c r="AK22" s="68">
        <f>+MIR_2021!AN26</f>
        <v>0</v>
      </c>
      <c r="AL22" s="68" t="str">
        <f ca="1">IF(MIR_2021!AO26="","-",IF(AN22="No aplica","-",IF(MIR_2021!AO26="Sin avance","Sin avance",IF(MIR_2021!AO26&lt;&gt;"Sin avance",IFERROR(_xlfn.FORMULATEXT(MIR_2021!AO26),CONCATENATE("=",MIR_2021!AO26)),"0"))))</f>
        <v>-</v>
      </c>
      <c r="AM22" s="68">
        <f>+MIR_2021!AP26</f>
        <v>0</v>
      </c>
      <c r="AN22" s="68">
        <f>+MIR_2021!AQ26</f>
        <v>0</v>
      </c>
      <c r="AO22" s="68">
        <f>+MIR_2021!AR26</f>
        <v>0</v>
      </c>
      <c r="AP22" s="78" t="str">
        <f>IF(MIR_2021!AS26="","-",MIR_2021!AS26)</f>
        <v>-</v>
      </c>
      <c r="AQ22" s="68">
        <f>+MIR_2021!AT26</f>
        <v>0</v>
      </c>
      <c r="AR22" s="68" t="str">
        <f ca="1">+IF(MIR_2021!AU26="","-",IF(AT22="No aplica","-",IF(MIR_2021!AU26="Sin avance","Sin avance",IF(MIR_2021!AU26&lt;&gt;"Sin avance",IFERROR(_xlfn.FORMULATEXT(MIR_2021!AU26),CONCATENATE("=",MIR_2021!AU26)),"0"))))</f>
        <v>-</v>
      </c>
      <c r="AS22" s="68">
        <f>+MIR_2021!AV26</f>
        <v>0</v>
      </c>
      <c r="AT22" s="68">
        <f>+MIR_2021!AW26</f>
        <v>0</v>
      </c>
      <c r="AU22" s="68">
        <f>+MIR_2021!AX26</f>
        <v>0</v>
      </c>
      <c r="AV22" s="78" t="str">
        <f>IF(MIR_2021!AY26="","-",MIR_2021!AY26)</f>
        <v>-</v>
      </c>
      <c r="AW22" s="68">
        <f>+MIR_2021!AZ26</f>
        <v>0</v>
      </c>
      <c r="AX22" s="70" t="str">
        <f ca="1">+IF(MIR_2021!BA26="","-",IF(AZ22="No aplica","-",IF(MIR_2021!BA26="Sin avance","Sin avance",IF(MIR_2021!BA26&lt;&gt;"Sin avance",IFERROR(_xlfn.FORMULATEXT(MIR_2021!BA26),CONCATENATE("=",MIR_2021!BA26)),"0"))))</f>
        <v>-</v>
      </c>
      <c r="AY22" s="68">
        <f>+MIR_2021!BB26</f>
        <v>0</v>
      </c>
      <c r="AZ22" s="68">
        <f>+MIR_2021!BC26</f>
        <v>0</v>
      </c>
      <c r="BA22" s="68">
        <f>+MIR_2021!BD26</f>
        <v>0</v>
      </c>
      <c r="BB22" s="78" t="str">
        <f>IF(MIR_2021!BE26="","-",MIR_2021!BE26)</f>
        <v>-</v>
      </c>
      <c r="BC22" s="68">
        <f>+MIR_2021!BF26</f>
        <v>0</v>
      </c>
      <c r="BD22" s="68" t="str">
        <f ca="1">+IF(MIR_2021!BG26="","-",IF(BF22="No aplica","-",IF(MIR_2021!BG26="Sin avance","Sin avance",IF(MIR_2021!BG26&lt;&gt;"Sin avance",IFERROR(_xlfn.FORMULATEXT(MIR_2021!BG26),CONCATENATE("=",MIR_2021!BG26)),"0"))))</f>
        <v>-</v>
      </c>
      <c r="BE22" s="68">
        <f>+MIR_2021!BH26</f>
        <v>0</v>
      </c>
      <c r="BF22" s="68">
        <f>+MIR_2021!BI26</f>
        <v>0</v>
      </c>
      <c r="BG22" s="68">
        <f>+MIR_2021!BJ26</f>
        <v>0</v>
      </c>
      <c r="BH22" s="78" t="str">
        <f>IF(MIR_2021!BK26="","-",MIR_2021!BK26)</f>
        <v>-</v>
      </c>
      <c r="BI22" s="68">
        <f>+MIR_2021!AH26</f>
        <v>0</v>
      </c>
      <c r="BJ22" s="71" t="str">
        <f ca="1">+IF(MIR_2021!AI26="","-",IF(BL22="No aplica","-",IF(MIR_2021!AI26="Sin avance","Sin avance",IF(MIR_2021!AI26&lt;&gt;"Sin avance",IFERROR(_xlfn.FORMULATEXT(MIR_2021!AI26),CONCATENATE("=",MIR_2021!AI26)),"-"))))</f>
        <v>-</v>
      </c>
      <c r="BK22" s="68">
        <f>+MIR_2021!AJ26</f>
        <v>0</v>
      </c>
      <c r="BL22" s="68">
        <f>+MIR_2021!AK26</f>
        <v>0</v>
      </c>
      <c r="BM22" s="68">
        <f>+MIR_2021!AL26</f>
        <v>0</v>
      </c>
      <c r="BN22" s="78" t="str">
        <f>IF(MIR_2021!AM26="","-",MIR_2021!AM26)</f>
        <v>-</v>
      </c>
      <c r="BO22" s="119" t="str">
        <f>IF(MIR_2021!BL26="","-",MIR_2021!BL26)</f>
        <v>GOA05.02</v>
      </c>
      <c r="BP22" s="119" t="str">
        <f>IF(MIR_2021!BM26="","-",MIR_2021!BM26)</f>
        <v>Erogaciones destinadas al pago por concepto de transporte terrestre en comisiones oficiales temporales dentro del país, para las coberturas informativas de los eventos institucionales en los que participan los funcionarios del INAI.</v>
      </c>
      <c r="BQ22" s="119">
        <f>IF(MIR_2021!BN26="","-",MIR_2021!BN26)</f>
        <v>37204</v>
      </c>
      <c r="BR22" s="119" t="str">
        <f>IF(MIR_2021!BO26="","-",MIR_2021!BO26)</f>
        <v>Pasajes terrestres nacionales para servidores públicos de mando en el desempeño de comisiones y funciones oficiales</v>
      </c>
      <c r="BS22" s="74">
        <f>IF(MIR_2021!BP26="","-",MIR_2021!BP26)</f>
        <v>12000</v>
      </c>
      <c r="BT22" s="119">
        <f>IF(MIR_2021!BR26="","-",MIR_2021!BR26)</f>
        <v>37204</v>
      </c>
      <c r="BU22" s="119" t="str">
        <f>IF(MIR_2021!BS26="","-",MIR_2021!BS26)</f>
        <v>Pasajes terrestres nacionales para servidores públicos de mando en el desempeño de comisiones y funciones oficiales</v>
      </c>
      <c r="BV22" s="74">
        <f>IF(MIR_2021!BT26="","-",MIR_2021!BT26)</f>
        <v>10400.6</v>
      </c>
      <c r="BW22" s="74">
        <f>IF(MIR_2021!BU26="","-",MIR_2021!BU26)</f>
        <v>0</v>
      </c>
      <c r="BX22" s="74">
        <f>IF(MIR_2021!BV26="","-",MIR_2021!BV26)</f>
        <v>0</v>
      </c>
      <c r="BY22" s="74">
        <f>IF(MIR_2021!BW26="","-",MIR_2021!BW26)</f>
        <v>0</v>
      </c>
      <c r="BZ22" s="74">
        <f>IF(MIR_2021!BX26="","-",MIR_2021!BX26)</f>
        <v>10400.6</v>
      </c>
      <c r="CA22" s="119" t="str">
        <f>IF(MIR_2021!BY26="","-",MIR_2021!BY26)</f>
        <v>-</v>
      </c>
      <c r="CB22" s="119" t="str">
        <f>IF(MIR_2021!BZ26="","-",MIR_2021!BZ26)</f>
        <v>-</v>
      </c>
      <c r="CC22" s="74" t="str">
        <f>IF(MIR_2021!CA26="","-",MIR_2021!CA26)</f>
        <v>-</v>
      </c>
      <c r="CD22" s="74" t="str">
        <f>IF(MIR_2021!CB26="","-",MIR_2021!CB26)</f>
        <v>-</v>
      </c>
      <c r="CE22" s="74" t="str">
        <f>IF(MIR_2021!CC26="","-",MIR_2021!CC26)</f>
        <v>-</v>
      </c>
      <c r="CF22" s="74" t="str">
        <f>IF(MIR_2021!CD26="","-",MIR_2021!CD26)</f>
        <v>-</v>
      </c>
      <c r="CG22" s="74" t="str">
        <f>IF(MIR_2021!CE26="","-",MIR_2021!CE26)</f>
        <v>-</v>
      </c>
      <c r="CH22" s="119" t="str">
        <f>IF(MIR_2021!CF26="","-",MIR_2021!CF26)</f>
        <v>-</v>
      </c>
      <c r="CI22" s="119" t="str">
        <f>IF(MIR_2021!CG26="","-",MIR_2021!CG26)</f>
        <v>-</v>
      </c>
      <c r="CJ22" s="74" t="str">
        <f>IF(MIR_2021!CH26="","-",MIR_2021!CH26)</f>
        <v>-</v>
      </c>
      <c r="CK22" s="74" t="str">
        <f>IF(MIR_2021!CI26="","-",MIR_2021!CI26)</f>
        <v>-</v>
      </c>
      <c r="CL22" s="74" t="str">
        <f>IF(MIR_2021!CJ26="","-",MIR_2021!CJ26)</f>
        <v>-</v>
      </c>
      <c r="CM22" s="74" t="str">
        <f>IF(MIR_2021!CK26="","-",MIR_2021!CK26)</f>
        <v>-</v>
      </c>
      <c r="CN22" s="74" t="str">
        <f>IF(MIR_2021!CL26="","-",MIR_2021!CL26)</f>
        <v>-</v>
      </c>
      <c r="CO22" s="119" t="str">
        <f>IF(MIR_2021!CM26="","-",MIR_2021!CM26)</f>
        <v>-</v>
      </c>
      <c r="CP22" s="119" t="str">
        <f>IF(MIR_2021!CN26="","-",MIR_2021!CN26)</f>
        <v>-</v>
      </c>
      <c r="CQ22" s="74" t="str">
        <f>IF(MIR_2021!CO26="","-",MIR_2021!CO26)</f>
        <v>-</v>
      </c>
      <c r="CR22" s="74" t="str">
        <f>IF(MIR_2021!CP26="","-",MIR_2021!CP26)</f>
        <v>-</v>
      </c>
      <c r="CS22" s="74" t="str">
        <f>IF(MIR_2021!CQ26="","-",MIR_2021!CQ26)</f>
        <v>-</v>
      </c>
      <c r="CT22" s="74" t="str">
        <f>IF(MIR_2021!CR26="","-",MIR_2021!CR26)</f>
        <v>-</v>
      </c>
      <c r="CU22" s="74" t="str">
        <f>IF(MIR_2021!CS26="","-",MIR_2021!CS26)</f>
        <v>-</v>
      </c>
    </row>
    <row r="23" spans="1:99" s="68" customFormat="1" ht="13" x14ac:dyDescent="0.15">
      <c r="A23" s="67">
        <f>+VLOOKUP($D23,Catálogos!$A$14:$E$40,5,0)</f>
        <v>2</v>
      </c>
      <c r="B23" s="69" t="str">
        <f>+VLOOKUP(D23,Catálogos!$A$14:$C$40,3,FALSE)</f>
        <v>Promover el pleno ejercicio de los derechos de acceso a la información pública y de protección de datos personales, así como la transparencia y apertura de las instituciones públicas.</v>
      </c>
      <c r="C23" s="69" t="str">
        <f>+VLOOKUP(D23,Catálogos!$A$14:$F$40,6,FALSE)</f>
        <v>Presidencia</v>
      </c>
      <c r="D23" s="68" t="str">
        <f>+MID(MIR_2021!$D$6,1,3)</f>
        <v>170</v>
      </c>
      <c r="E23" s="69" t="str">
        <f>+MID(MIR_2021!$D$6,7,150)</f>
        <v>Dirección General de Comunicación Social y Difusión</v>
      </c>
      <c r="F23" s="68" t="str">
        <f>IF(MIR_2021!B27=0,F22,MIR_2021!B27)</f>
        <v>GOA05</v>
      </c>
      <c r="G23" s="68" t="str">
        <f>IF(MIR_2021!C27=0,G22,MIR_2021!C27)</f>
        <v>Actividad</v>
      </c>
      <c r="H23" s="69" t="str">
        <f>IF(MIR_2021!D27="",H22,MIR_2021!D27)</f>
        <v>1.5 Realización de coberturas informativas de actividades institucionales.</v>
      </c>
      <c r="I23" s="69">
        <f>+MIR_2021!E27</f>
        <v>0</v>
      </c>
      <c r="J23" s="69">
        <f>+MIR_2021!F27</f>
        <v>0</v>
      </c>
      <c r="K23" s="69">
        <f>+MIR_2021!G27</f>
        <v>0</v>
      </c>
      <c r="L23" s="69">
        <f>+MIR_2021!H27</f>
        <v>0</v>
      </c>
      <c r="M23" s="69">
        <f>+MIR_2021!I27</f>
        <v>0</v>
      </c>
      <c r="N23" s="69">
        <f>+MIR_2021!J27</f>
        <v>0</v>
      </c>
      <c r="O23" s="69">
        <f>+MIR_2021!K27</f>
        <v>0</v>
      </c>
      <c r="P23" s="69">
        <f>+MIR_2021!L27</f>
        <v>0</v>
      </c>
      <c r="Q23" s="69">
        <f>+MIR_2021!M27</f>
        <v>0</v>
      </c>
      <c r="R23" s="69">
        <f>+MIR_2021!N27</f>
        <v>0</v>
      </c>
      <c r="S23" s="69">
        <f>+MIR_2021!O27</f>
        <v>0</v>
      </c>
      <c r="T23" s="69">
        <f>+MIR_2021!P27</f>
        <v>0</v>
      </c>
      <c r="U23" s="69">
        <f>+MIR_2021!Q27</f>
        <v>0</v>
      </c>
      <c r="V23" s="69" t="str">
        <f>IF(MIR_2021!R27=0,V22,MIR_2021!R27)</f>
        <v>Trimestral</v>
      </c>
      <c r="W23" s="69" t="str">
        <f>IF(MIR_2021!S27=0,W22,MIR_2021!S27)</f>
        <v>Porcentaje</v>
      </c>
      <c r="X23" s="69">
        <f>+MIR_2021!V27</f>
        <v>0</v>
      </c>
      <c r="Y23" s="69">
        <f>+MIR_2021!W27</f>
        <v>0</v>
      </c>
      <c r="Z23" s="69">
        <f>+MIR_2021!X27</f>
        <v>0</v>
      </c>
      <c r="AA23" s="69" t="e">
        <f>IF(AND(MIR_2021!Y27="",H23=H22),AA22,MIR_2021!Y27)</f>
        <v>#REF!</v>
      </c>
      <c r="AB23" s="69">
        <f>+MIR_2021!Z27</f>
        <v>0</v>
      </c>
      <c r="AC23" s="69">
        <f>+MIR_2021!AA27</f>
        <v>0</v>
      </c>
      <c r="AD23" s="69">
        <f>+MIR_2021!AB27</f>
        <v>0</v>
      </c>
      <c r="AE23" s="77">
        <f>+MIR_2021!AC27</f>
        <v>0</v>
      </c>
      <c r="AF23" s="77">
        <f>+MIR_2021!AD27</f>
        <v>0</v>
      </c>
      <c r="AG23" s="68">
        <f>+MIR_2021!AE27</f>
        <v>0</v>
      </c>
      <c r="AH23" s="68">
        <f>+MIR_2021!AF27</f>
        <v>0</v>
      </c>
      <c r="AI23" s="68">
        <f>+MIR_2021!AG27</f>
        <v>0</v>
      </c>
      <c r="AJ23" s="68">
        <f>+MIR_2021!AH27</f>
        <v>0</v>
      </c>
      <c r="AK23" s="68">
        <f>+MIR_2021!AN27</f>
        <v>0</v>
      </c>
      <c r="AL23" s="68" t="str">
        <f ca="1">IF(MIR_2021!AO27="","-",IF(AN23="No aplica","-",IF(MIR_2021!AO27="Sin avance","Sin avance",IF(MIR_2021!AO27&lt;&gt;"Sin avance",IFERROR(_xlfn.FORMULATEXT(MIR_2021!AO27),CONCATENATE("=",MIR_2021!AO27)),"0"))))</f>
        <v>-</v>
      </c>
      <c r="AM23" s="68">
        <f>+MIR_2021!AP27</f>
        <v>0</v>
      </c>
      <c r="AN23" s="68">
        <f>+MIR_2021!AQ27</f>
        <v>0</v>
      </c>
      <c r="AO23" s="68">
        <f>+MIR_2021!AR27</f>
        <v>0</v>
      </c>
      <c r="AP23" s="78" t="str">
        <f>IF(MIR_2021!AS27="","-",MIR_2021!AS27)</f>
        <v>-</v>
      </c>
      <c r="AQ23" s="68">
        <f>+MIR_2021!AT27</f>
        <v>0</v>
      </c>
      <c r="AR23" s="68" t="str">
        <f ca="1">+IF(MIR_2021!AU27="","-",IF(AT23="No aplica","-",IF(MIR_2021!AU27="Sin avance","Sin avance",IF(MIR_2021!AU27&lt;&gt;"Sin avance",IFERROR(_xlfn.FORMULATEXT(MIR_2021!AU27),CONCATENATE("=",MIR_2021!AU27)),"0"))))</f>
        <v>-</v>
      </c>
      <c r="AS23" s="68">
        <f>+MIR_2021!AV27</f>
        <v>0</v>
      </c>
      <c r="AT23" s="68">
        <f>+MIR_2021!AW27</f>
        <v>0</v>
      </c>
      <c r="AU23" s="68">
        <f>+MIR_2021!AX27</f>
        <v>0</v>
      </c>
      <c r="AV23" s="78" t="str">
        <f>IF(MIR_2021!AY27="","-",MIR_2021!AY27)</f>
        <v>-</v>
      </c>
      <c r="AW23" s="68">
        <f>+MIR_2021!AZ27</f>
        <v>0</v>
      </c>
      <c r="AX23" s="70" t="str">
        <f ca="1">+IF(MIR_2021!BA27="","-",IF(AZ23="No aplica","-",IF(MIR_2021!BA27="Sin avance","Sin avance",IF(MIR_2021!BA27&lt;&gt;"Sin avance",IFERROR(_xlfn.FORMULATEXT(MIR_2021!BA27),CONCATENATE("=",MIR_2021!BA27)),"0"))))</f>
        <v>-</v>
      </c>
      <c r="AY23" s="68">
        <f>+MIR_2021!BB27</f>
        <v>0</v>
      </c>
      <c r="AZ23" s="68">
        <f>+MIR_2021!BC27</f>
        <v>0</v>
      </c>
      <c r="BA23" s="68">
        <f>+MIR_2021!BD27</f>
        <v>0</v>
      </c>
      <c r="BB23" s="78" t="str">
        <f>IF(MIR_2021!BE27="","-",MIR_2021!BE27)</f>
        <v>-</v>
      </c>
      <c r="BC23" s="68">
        <f>+MIR_2021!BF27</f>
        <v>0</v>
      </c>
      <c r="BD23" s="68" t="str">
        <f ca="1">+IF(MIR_2021!BG27="","-",IF(BF23="No aplica","-",IF(MIR_2021!BG27="Sin avance","Sin avance",IF(MIR_2021!BG27&lt;&gt;"Sin avance",IFERROR(_xlfn.FORMULATEXT(MIR_2021!BG27),CONCATENATE("=",MIR_2021!BG27)),"0"))))</f>
        <v>-</v>
      </c>
      <c r="BE23" s="68">
        <f>+MIR_2021!BH27</f>
        <v>0</v>
      </c>
      <c r="BF23" s="68">
        <f>+MIR_2021!BI27</f>
        <v>0</v>
      </c>
      <c r="BG23" s="68">
        <f>+MIR_2021!BJ27</f>
        <v>0</v>
      </c>
      <c r="BH23" s="78" t="str">
        <f>IF(MIR_2021!BK27="","-",MIR_2021!BK27)</f>
        <v>-</v>
      </c>
      <c r="BI23" s="68">
        <f>+MIR_2021!AH27</f>
        <v>0</v>
      </c>
      <c r="BJ23" s="71" t="str">
        <f ca="1">+IF(MIR_2021!AI27="","-",IF(BL23="No aplica","-",IF(MIR_2021!AI27="Sin avance","Sin avance",IF(MIR_2021!AI27&lt;&gt;"Sin avance",IFERROR(_xlfn.FORMULATEXT(MIR_2021!AI27),CONCATENATE("=",MIR_2021!AI27)),"-"))))</f>
        <v>-</v>
      </c>
      <c r="BK23" s="68">
        <f>+MIR_2021!AJ27</f>
        <v>0</v>
      </c>
      <c r="BL23" s="68">
        <f>+MIR_2021!AK27</f>
        <v>0</v>
      </c>
      <c r="BM23" s="68">
        <f>+MIR_2021!AL27</f>
        <v>0</v>
      </c>
      <c r="BN23" s="78" t="str">
        <f>IF(MIR_2021!AM27="","-",MIR_2021!AM27)</f>
        <v>-</v>
      </c>
      <c r="BO23" s="119" t="str">
        <f>IF(MIR_2021!BL27="","-",MIR_2021!BL27)</f>
        <v>GOA05.03</v>
      </c>
      <c r="BP23" s="119" t="str">
        <f>IF(MIR_2021!BM27="","-",MIR_2021!BM27)</f>
        <v>Estos recursos serán utilizados a lo largo del ejercicio fiscal, para cubrir los gastos por concepto de viáticos con motivo de la cobertura informativa de los eventos institucionales en los que participan los Comisionados y otros funcionarios del INAI.</v>
      </c>
      <c r="BQ23" s="119">
        <f>IF(MIR_2021!BN27="","-",MIR_2021!BN27)</f>
        <v>37504</v>
      </c>
      <c r="BR23" s="119" t="str">
        <f>IF(MIR_2021!BO27="","-",MIR_2021!BO27)</f>
        <v>Viáticos nacionales para servidores públicos en el desempeño de funciones oficiales</v>
      </c>
      <c r="BS23" s="74">
        <f>IF(MIR_2021!BP27="","-",MIR_2021!BP27)</f>
        <v>144000</v>
      </c>
      <c r="BT23" s="119">
        <f>IF(MIR_2021!BR27="","-",MIR_2021!BR27)</f>
        <v>37504</v>
      </c>
      <c r="BU23" s="119" t="str">
        <f>IF(MIR_2021!BS27="","-",MIR_2021!BS27)</f>
        <v>Viáticos nacionales para servidores públicos en el desempeño de funciones oficiales</v>
      </c>
      <c r="BV23" s="74">
        <f>IF(MIR_2021!BT27="","-",MIR_2021!BT27)</f>
        <v>119957.66</v>
      </c>
      <c r="BW23" s="74">
        <f>IF(MIR_2021!BU27="","-",MIR_2021!BU27)</f>
        <v>0</v>
      </c>
      <c r="BX23" s="74">
        <f>IF(MIR_2021!BV27="","-",MIR_2021!BV27)</f>
        <v>0</v>
      </c>
      <c r="BY23" s="74">
        <f>IF(MIR_2021!BW27="","-",MIR_2021!BW27)</f>
        <v>0</v>
      </c>
      <c r="BZ23" s="74">
        <f>IF(MIR_2021!BX27="","-",MIR_2021!BX27)</f>
        <v>119957.66</v>
      </c>
      <c r="CA23" s="119" t="str">
        <f>IF(MIR_2021!BY27="","-",MIR_2021!BY27)</f>
        <v>-</v>
      </c>
      <c r="CB23" s="119" t="str">
        <f>IF(MIR_2021!BZ27="","-",MIR_2021!BZ27)</f>
        <v>-</v>
      </c>
      <c r="CC23" s="74" t="str">
        <f>IF(MIR_2021!CA27="","-",MIR_2021!CA27)</f>
        <v>-</v>
      </c>
      <c r="CD23" s="74" t="str">
        <f>IF(MIR_2021!CB27="","-",MIR_2021!CB27)</f>
        <v>-</v>
      </c>
      <c r="CE23" s="74" t="str">
        <f>IF(MIR_2021!CC27="","-",MIR_2021!CC27)</f>
        <v>-</v>
      </c>
      <c r="CF23" s="74" t="str">
        <f>IF(MIR_2021!CD27="","-",MIR_2021!CD27)</f>
        <v>-</v>
      </c>
      <c r="CG23" s="74" t="str">
        <f>IF(MIR_2021!CE27="","-",MIR_2021!CE27)</f>
        <v>-</v>
      </c>
      <c r="CH23" s="119" t="str">
        <f>IF(MIR_2021!CF27="","-",MIR_2021!CF27)</f>
        <v>-</v>
      </c>
      <c r="CI23" s="119" t="str">
        <f>IF(MIR_2021!CG27="","-",MIR_2021!CG27)</f>
        <v>-</v>
      </c>
      <c r="CJ23" s="74" t="str">
        <f>IF(MIR_2021!CH27="","-",MIR_2021!CH27)</f>
        <v>-</v>
      </c>
      <c r="CK23" s="74" t="str">
        <f>IF(MIR_2021!CI27="","-",MIR_2021!CI27)</f>
        <v>-</v>
      </c>
      <c r="CL23" s="74" t="str">
        <f>IF(MIR_2021!CJ27="","-",MIR_2021!CJ27)</f>
        <v>-</v>
      </c>
      <c r="CM23" s="74" t="str">
        <f>IF(MIR_2021!CK27="","-",MIR_2021!CK27)</f>
        <v>-</v>
      </c>
      <c r="CN23" s="74" t="str">
        <f>IF(MIR_2021!CL27="","-",MIR_2021!CL27)</f>
        <v>-</v>
      </c>
      <c r="CO23" s="119" t="str">
        <f>IF(MIR_2021!CM27="","-",MIR_2021!CM27)</f>
        <v>-</v>
      </c>
      <c r="CP23" s="119" t="str">
        <f>IF(MIR_2021!CN27="","-",MIR_2021!CN27)</f>
        <v>-</v>
      </c>
      <c r="CQ23" s="74" t="str">
        <f>IF(MIR_2021!CO27="","-",MIR_2021!CO27)</f>
        <v>-</v>
      </c>
      <c r="CR23" s="74" t="str">
        <f>IF(MIR_2021!CP27="","-",MIR_2021!CP27)</f>
        <v>-</v>
      </c>
      <c r="CS23" s="74" t="str">
        <f>IF(MIR_2021!CQ27="","-",MIR_2021!CQ27)</f>
        <v>-</v>
      </c>
      <c r="CT23" s="74" t="str">
        <f>IF(MIR_2021!CR27="","-",MIR_2021!CR27)</f>
        <v>-</v>
      </c>
      <c r="CU23" s="74" t="str">
        <f>IF(MIR_2021!CS27="","-",MIR_2021!CS27)</f>
        <v>-</v>
      </c>
    </row>
    <row r="24" spans="1:99" s="68" customFormat="1" ht="13" x14ac:dyDescent="0.15">
      <c r="A24" s="67">
        <f>+VLOOKUP($D24,Catálogos!$A$14:$E$40,5,0)</f>
        <v>2</v>
      </c>
      <c r="B24" s="69" t="str">
        <f>+VLOOKUP(D24,Catálogos!$A$14:$C$40,3,FALSE)</f>
        <v>Promover el pleno ejercicio de los derechos de acceso a la información pública y de protección de datos personales, así como la transparencia y apertura de las instituciones públicas.</v>
      </c>
      <c r="C24" s="69" t="str">
        <f>+VLOOKUP(D24,Catálogos!$A$14:$F$40,6,FALSE)</f>
        <v>Presidencia</v>
      </c>
      <c r="D24" s="68" t="str">
        <f>+MID(MIR_2021!$D$6,1,3)</f>
        <v>170</v>
      </c>
      <c r="E24" s="69" t="str">
        <f>+MID(MIR_2021!$D$6,7,150)</f>
        <v>Dirección General de Comunicación Social y Difusión</v>
      </c>
      <c r="F24" s="68" t="str">
        <f>IF(MIR_2021!B28=0,F23,MIR_2021!B28)</f>
        <v>GOA05</v>
      </c>
      <c r="G24" s="68" t="str">
        <f>IF(MIR_2021!C28=0,G23,MIR_2021!C28)</f>
        <v>Actividad</v>
      </c>
      <c r="H24" s="69" t="str">
        <f>IF(MIR_2021!D28="",H23,MIR_2021!D28)</f>
        <v>1.5 Realización de coberturas informativas de actividades institucionales.</v>
      </c>
      <c r="I24" s="69">
        <f>+MIR_2021!E28</f>
        <v>0</v>
      </c>
      <c r="J24" s="69">
        <f>+MIR_2021!F28</f>
        <v>0</v>
      </c>
      <c r="K24" s="69">
        <f>+MIR_2021!G28</f>
        <v>0</v>
      </c>
      <c r="L24" s="69">
        <f>+MIR_2021!H28</f>
        <v>0</v>
      </c>
      <c r="M24" s="69">
        <f>+MIR_2021!I28</f>
        <v>0</v>
      </c>
      <c r="N24" s="69">
        <f>+MIR_2021!J28</f>
        <v>0</v>
      </c>
      <c r="O24" s="69">
        <f>+MIR_2021!K28</f>
        <v>0</v>
      </c>
      <c r="P24" s="69">
        <f>+MIR_2021!L28</f>
        <v>0</v>
      </c>
      <c r="Q24" s="69">
        <f>+MIR_2021!M28</f>
        <v>0</v>
      </c>
      <c r="R24" s="69">
        <f>+MIR_2021!N28</f>
        <v>0</v>
      </c>
      <c r="S24" s="69">
        <f>+MIR_2021!O28</f>
        <v>0</v>
      </c>
      <c r="T24" s="69">
        <f>+MIR_2021!P28</f>
        <v>0</v>
      </c>
      <c r="U24" s="69">
        <f>+MIR_2021!Q28</f>
        <v>0</v>
      </c>
      <c r="V24" s="69" t="str">
        <f>IF(MIR_2021!R28=0,V23,MIR_2021!R28)</f>
        <v>Trimestral</v>
      </c>
      <c r="W24" s="69" t="str">
        <f>IF(MIR_2021!S28=0,W23,MIR_2021!S28)</f>
        <v>Porcentaje</v>
      </c>
      <c r="X24" s="69">
        <f>+MIR_2021!V28</f>
        <v>0</v>
      </c>
      <c r="Y24" s="69">
        <f>+MIR_2021!W28</f>
        <v>0</v>
      </c>
      <c r="Z24" s="69">
        <f>+MIR_2021!X28</f>
        <v>0</v>
      </c>
      <c r="AA24" s="69" t="e">
        <f>IF(AND(MIR_2021!Y28="",H24=H23),AA23,MIR_2021!Y28)</f>
        <v>#REF!</v>
      </c>
      <c r="AB24" s="69">
        <f>+MIR_2021!Z28</f>
        <v>0</v>
      </c>
      <c r="AC24" s="69">
        <f>+MIR_2021!AA28</f>
        <v>0</v>
      </c>
      <c r="AD24" s="69">
        <f>+MIR_2021!AB28</f>
        <v>0</v>
      </c>
      <c r="AE24" s="77">
        <f>+MIR_2021!AC28</f>
        <v>0</v>
      </c>
      <c r="AF24" s="77">
        <f>+MIR_2021!AD28</f>
        <v>0</v>
      </c>
      <c r="AG24" s="68">
        <f>+MIR_2021!AE28</f>
        <v>0</v>
      </c>
      <c r="AH24" s="68">
        <f>+MIR_2021!AF28</f>
        <v>0</v>
      </c>
      <c r="AI24" s="68">
        <f>+MIR_2021!AG28</f>
        <v>0</v>
      </c>
      <c r="AJ24" s="68">
        <f>+MIR_2021!AH28</f>
        <v>0</v>
      </c>
      <c r="AK24" s="68">
        <f>+MIR_2021!AN28</f>
        <v>0</v>
      </c>
      <c r="AL24" s="68" t="str">
        <f ca="1">IF(MIR_2021!AO28="","-",IF(AN24="No aplica","-",IF(MIR_2021!AO28="Sin avance","Sin avance",IF(MIR_2021!AO28&lt;&gt;"Sin avance",IFERROR(_xlfn.FORMULATEXT(MIR_2021!AO28),CONCATENATE("=",MIR_2021!AO28)),"0"))))</f>
        <v>-</v>
      </c>
      <c r="AM24" s="68">
        <f>+MIR_2021!AP28</f>
        <v>0</v>
      </c>
      <c r="AN24" s="68">
        <f>+MIR_2021!AQ28</f>
        <v>0</v>
      </c>
      <c r="AO24" s="68">
        <f>+MIR_2021!AR28</f>
        <v>0</v>
      </c>
      <c r="AP24" s="78" t="str">
        <f>IF(MIR_2021!AS28="","-",MIR_2021!AS28)</f>
        <v>-</v>
      </c>
      <c r="AQ24" s="68">
        <f>+MIR_2021!AT28</f>
        <v>0</v>
      </c>
      <c r="AR24" s="68" t="str">
        <f ca="1">+IF(MIR_2021!AU28="","-",IF(AT24="No aplica","-",IF(MIR_2021!AU28="Sin avance","Sin avance",IF(MIR_2021!AU28&lt;&gt;"Sin avance",IFERROR(_xlfn.FORMULATEXT(MIR_2021!AU28),CONCATENATE("=",MIR_2021!AU28)),"0"))))</f>
        <v>-</v>
      </c>
      <c r="AS24" s="68">
        <f>+MIR_2021!AV28</f>
        <v>0</v>
      </c>
      <c r="AT24" s="68">
        <f>+MIR_2021!AW28</f>
        <v>0</v>
      </c>
      <c r="AU24" s="68">
        <f>+MIR_2021!AX28</f>
        <v>0</v>
      </c>
      <c r="AV24" s="78" t="str">
        <f>IF(MIR_2021!AY28="","-",MIR_2021!AY28)</f>
        <v>-</v>
      </c>
      <c r="AW24" s="68">
        <f>+MIR_2021!AZ28</f>
        <v>0</v>
      </c>
      <c r="AX24" s="70" t="str">
        <f ca="1">+IF(MIR_2021!BA28="","-",IF(AZ24="No aplica","-",IF(MIR_2021!BA28="Sin avance","Sin avance",IF(MIR_2021!BA28&lt;&gt;"Sin avance",IFERROR(_xlfn.FORMULATEXT(MIR_2021!BA28),CONCATENATE("=",MIR_2021!BA28)),"0"))))</f>
        <v>-</v>
      </c>
      <c r="AY24" s="68">
        <f>+MIR_2021!BB28</f>
        <v>0</v>
      </c>
      <c r="AZ24" s="68">
        <f>+MIR_2021!BC28</f>
        <v>0</v>
      </c>
      <c r="BA24" s="68">
        <f>+MIR_2021!BD28</f>
        <v>0</v>
      </c>
      <c r="BB24" s="78" t="str">
        <f>IF(MIR_2021!BE28="","-",MIR_2021!BE28)</f>
        <v>-</v>
      </c>
      <c r="BC24" s="68">
        <f>+MIR_2021!BF28</f>
        <v>0</v>
      </c>
      <c r="BD24" s="68" t="str">
        <f ca="1">+IF(MIR_2021!BG28="","-",IF(BF24="No aplica","-",IF(MIR_2021!BG28="Sin avance","Sin avance",IF(MIR_2021!BG28&lt;&gt;"Sin avance",IFERROR(_xlfn.FORMULATEXT(MIR_2021!BG28),CONCATENATE("=",MIR_2021!BG28)),"0"))))</f>
        <v>-</v>
      </c>
      <c r="BE24" s="68">
        <f>+MIR_2021!BH28</f>
        <v>0</v>
      </c>
      <c r="BF24" s="68">
        <f>+MIR_2021!BI28</f>
        <v>0</v>
      </c>
      <c r="BG24" s="68">
        <f>+MIR_2021!BJ28</f>
        <v>0</v>
      </c>
      <c r="BH24" s="78" t="str">
        <f>IF(MIR_2021!BK28="","-",MIR_2021!BK28)</f>
        <v>-</v>
      </c>
      <c r="BI24" s="68">
        <f>+MIR_2021!AH28</f>
        <v>0</v>
      </c>
      <c r="BJ24" s="71" t="str">
        <f ca="1">+IF(MIR_2021!AI28="","-",IF(BL24="No aplica","-",IF(MIR_2021!AI28="Sin avance","Sin avance",IF(MIR_2021!AI28&lt;&gt;"Sin avance",IFERROR(_xlfn.FORMULATEXT(MIR_2021!AI28),CONCATENATE("=",MIR_2021!AI28)),"-"))))</f>
        <v>-</v>
      </c>
      <c r="BK24" s="68">
        <f>+MIR_2021!AJ28</f>
        <v>0</v>
      </c>
      <c r="BL24" s="68">
        <f>+MIR_2021!AK28</f>
        <v>0</v>
      </c>
      <c r="BM24" s="68">
        <f>+MIR_2021!AL28</f>
        <v>0</v>
      </c>
      <c r="BN24" s="78" t="str">
        <f>IF(MIR_2021!AM28="","-",MIR_2021!AM28)</f>
        <v>-</v>
      </c>
      <c r="BO24" s="119" t="str">
        <f>IF(MIR_2021!BL28="","-",MIR_2021!BL28)</f>
        <v>GOA05.04</v>
      </c>
      <c r="BP24" s="119" t="str">
        <f>IF(MIR_2021!BM28="","-",MIR_2021!BM28)</f>
        <v>Servicios de impresión digital del material de las coberturas informativas de los eventos institucionales, engargolado, encuadernación, corte de papel, revelado fotográfico, impresión de papelería, estacionamiento y otros servicios tales como: estenografía de eventos institucionales.</v>
      </c>
      <c r="BQ24" s="119">
        <f>IF(MIR_2021!BN28="","-",MIR_2021!BN28)</f>
        <v>33602</v>
      </c>
      <c r="BR24" s="119" t="str">
        <f>IF(MIR_2021!BO28="","-",MIR_2021!BO28)</f>
        <v>Otros servicios comerciales</v>
      </c>
      <c r="BS24" s="74">
        <f>IF(MIR_2021!BP28="","-",MIR_2021!BP28)</f>
        <v>37000</v>
      </c>
      <c r="BT24" s="119">
        <f>IF(MIR_2021!BR28="","-",MIR_2021!BR28)</f>
        <v>33602</v>
      </c>
      <c r="BU24" s="119" t="str">
        <f>IF(MIR_2021!BS28="","-",MIR_2021!BS28)</f>
        <v>Otros servicios comerciales</v>
      </c>
      <c r="BV24" s="74">
        <f>IF(MIR_2021!BT28="","-",MIR_2021!BT28)</f>
        <v>35300.699999999997</v>
      </c>
      <c r="BW24" s="74">
        <f>IF(MIR_2021!BU28="","-",MIR_2021!BU28)</f>
        <v>7300.7</v>
      </c>
      <c r="BX24" s="74">
        <f>IF(MIR_2021!BV28="","-",MIR_2021!BV28)</f>
        <v>0</v>
      </c>
      <c r="BY24" s="74">
        <f>IF(MIR_2021!BW28="","-",MIR_2021!BW28)</f>
        <v>0</v>
      </c>
      <c r="BZ24" s="74">
        <f>IF(MIR_2021!BX28="","-",MIR_2021!BX28)</f>
        <v>27999.999999999996</v>
      </c>
      <c r="CA24" s="119" t="str">
        <f>IF(MIR_2021!BY28="","-",MIR_2021!BY28)</f>
        <v>-</v>
      </c>
      <c r="CB24" s="119" t="str">
        <f>IF(MIR_2021!BZ28="","-",MIR_2021!BZ28)</f>
        <v>-</v>
      </c>
      <c r="CC24" s="74" t="str">
        <f>IF(MIR_2021!CA28="","-",MIR_2021!CA28)</f>
        <v>-</v>
      </c>
      <c r="CD24" s="74" t="str">
        <f>IF(MIR_2021!CB28="","-",MIR_2021!CB28)</f>
        <v>-</v>
      </c>
      <c r="CE24" s="74" t="str">
        <f>IF(MIR_2021!CC28="","-",MIR_2021!CC28)</f>
        <v>-</v>
      </c>
      <c r="CF24" s="74" t="str">
        <f>IF(MIR_2021!CD28="","-",MIR_2021!CD28)</f>
        <v>-</v>
      </c>
      <c r="CG24" s="74" t="str">
        <f>IF(MIR_2021!CE28="","-",MIR_2021!CE28)</f>
        <v>-</v>
      </c>
      <c r="CH24" s="119" t="str">
        <f>IF(MIR_2021!CF28="","-",MIR_2021!CF28)</f>
        <v>-</v>
      </c>
      <c r="CI24" s="119" t="str">
        <f>IF(MIR_2021!CG28="","-",MIR_2021!CG28)</f>
        <v>-</v>
      </c>
      <c r="CJ24" s="74" t="str">
        <f>IF(MIR_2021!CH28="","-",MIR_2021!CH28)</f>
        <v>-</v>
      </c>
      <c r="CK24" s="74" t="str">
        <f>IF(MIR_2021!CI28="","-",MIR_2021!CI28)</f>
        <v>-</v>
      </c>
      <c r="CL24" s="74" t="str">
        <f>IF(MIR_2021!CJ28="","-",MIR_2021!CJ28)</f>
        <v>-</v>
      </c>
      <c r="CM24" s="74" t="str">
        <f>IF(MIR_2021!CK28="","-",MIR_2021!CK28)</f>
        <v>-</v>
      </c>
      <c r="CN24" s="74" t="str">
        <f>IF(MIR_2021!CL28="","-",MIR_2021!CL28)</f>
        <v>-</v>
      </c>
      <c r="CO24" s="119" t="str">
        <f>IF(MIR_2021!CM28="","-",MIR_2021!CM28)</f>
        <v>-</v>
      </c>
      <c r="CP24" s="119" t="str">
        <f>IF(MIR_2021!CN28="","-",MIR_2021!CN28)</f>
        <v>-</v>
      </c>
      <c r="CQ24" s="74" t="str">
        <f>IF(MIR_2021!CO28="","-",MIR_2021!CO28)</f>
        <v>-</v>
      </c>
      <c r="CR24" s="74" t="str">
        <f>IF(MIR_2021!CP28="","-",MIR_2021!CP28)</f>
        <v>-</v>
      </c>
      <c r="CS24" s="74" t="str">
        <f>IF(MIR_2021!CQ28="","-",MIR_2021!CQ28)</f>
        <v>-</v>
      </c>
      <c r="CT24" s="74" t="str">
        <f>IF(MIR_2021!CR28="","-",MIR_2021!CR28)</f>
        <v>-</v>
      </c>
      <c r="CU24" s="74" t="str">
        <f>IF(MIR_2021!CS28="","-",MIR_2021!CS28)</f>
        <v>-</v>
      </c>
    </row>
    <row r="25" spans="1:99" s="68" customFormat="1" ht="13" x14ac:dyDescent="0.15">
      <c r="A25" s="67">
        <f>+VLOOKUP($D25,Catálogos!$A$14:$E$40,5,0)</f>
        <v>2</v>
      </c>
      <c r="B25" s="69" t="str">
        <f>+VLOOKUP(D25,Catálogos!$A$14:$C$40,3,FALSE)</f>
        <v>Promover el pleno ejercicio de los derechos de acceso a la información pública y de protección de datos personales, así como la transparencia y apertura de las instituciones públicas.</v>
      </c>
      <c r="C25" s="69" t="str">
        <f>+VLOOKUP(D25,Catálogos!$A$14:$F$40,6,FALSE)</f>
        <v>Presidencia</v>
      </c>
      <c r="D25" s="68" t="str">
        <f>+MID(MIR_2021!$D$6,1,3)</f>
        <v>170</v>
      </c>
      <c r="E25" s="69" t="str">
        <f>+MID(MIR_2021!$D$6,7,150)</f>
        <v>Dirección General de Comunicación Social y Difusión</v>
      </c>
      <c r="F25" s="68" t="str">
        <f>IF(MIR_2021!B29=0,F24,MIR_2021!B29)</f>
        <v>GOA05</v>
      </c>
      <c r="G25" s="68" t="str">
        <f>IF(MIR_2021!C29=0,G24,MIR_2021!C29)</f>
        <v>Actividad</v>
      </c>
      <c r="H25" s="69" t="str">
        <f>IF(MIR_2021!D29="",H24,MIR_2021!D29)</f>
        <v>1.5 Realización de coberturas informativas de actividades institucionales.</v>
      </c>
      <c r="I25" s="69">
        <f>+MIR_2021!E29</f>
        <v>0</v>
      </c>
      <c r="J25" s="69">
        <f>+MIR_2021!F29</f>
        <v>0</v>
      </c>
      <c r="K25" s="69">
        <f>+MIR_2021!G29</f>
        <v>0</v>
      </c>
      <c r="L25" s="69">
        <f>+MIR_2021!H29</f>
        <v>0</v>
      </c>
      <c r="M25" s="69">
        <f>+MIR_2021!I29</f>
        <v>0</v>
      </c>
      <c r="N25" s="69">
        <f>+MIR_2021!J29</f>
        <v>0</v>
      </c>
      <c r="O25" s="69">
        <f>+MIR_2021!K29</f>
        <v>0</v>
      </c>
      <c r="P25" s="69">
        <f>+MIR_2021!L29</f>
        <v>0</v>
      </c>
      <c r="Q25" s="69">
        <f>+MIR_2021!M29</f>
        <v>0</v>
      </c>
      <c r="R25" s="69">
        <f>+MIR_2021!N29</f>
        <v>0</v>
      </c>
      <c r="S25" s="69">
        <f>+MIR_2021!O29</f>
        <v>0</v>
      </c>
      <c r="T25" s="69">
        <f>+MIR_2021!P29</f>
        <v>0</v>
      </c>
      <c r="U25" s="69">
        <f>+MIR_2021!Q29</f>
        <v>0</v>
      </c>
      <c r="V25" s="69" t="str">
        <f>IF(MIR_2021!R29=0,V24,MIR_2021!R29)</f>
        <v>Trimestral</v>
      </c>
      <c r="W25" s="69" t="str">
        <f>IF(MIR_2021!S29=0,W24,MIR_2021!S29)</f>
        <v>Porcentaje</v>
      </c>
      <c r="X25" s="69">
        <f>+MIR_2021!V29</f>
        <v>0</v>
      </c>
      <c r="Y25" s="69">
        <f>+MIR_2021!W29</f>
        <v>0</v>
      </c>
      <c r="Z25" s="69">
        <f>+MIR_2021!X29</f>
        <v>0</v>
      </c>
      <c r="AA25" s="69" t="e">
        <f>IF(AND(MIR_2021!Y29="",H25=H24),AA24,MIR_2021!Y29)</f>
        <v>#REF!</v>
      </c>
      <c r="AB25" s="69">
        <f>+MIR_2021!Z29</f>
        <v>0</v>
      </c>
      <c r="AC25" s="69">
        <f>+MIR_2021!AA29</f>
        <v>0</v>
      </c>
      <c r="AD25" s="69">
        <f>+MIR_2021!AB29</f>
        <v>0</v>
      </c>
      <c r="AE25" s="77">
        <f>+MIR_2021!AC29</f>
        <v>0</v>
      </c>
      <c r="AF25" s="77">
        <f>+MIR_2021!AD29</f>
        <v>0</v>
      </c>
      <c r="AG25" s="68">
        <f>+MIR_2021!AE29</f>
        <v>0</v>
      </c>
      <c r="AH25" s="68">
        <f>+MIR_2021!AF29</f>
        <v>0</v>
      </c>
      <c r="AI25" s="68">
        <f>+MIR_2021!AG29</f>
        <v>0</v>
      </c>
      <c r="AJ25" s="68">
        <f>+MIR_2021!AH29</f>
        <v>0</v>
      </c>
      <c r="AK25" s="68">
        <f>+MIR_2021!AN29</f>
        <v>0</v>
      </c>
      <c r="AL25" s="68" t="str">
        <f ca="1">IF(MIR_2021!AO29="","-",IF(AN25="No aplica","-",IF(MIR_2021!AO29="Sin avance","Sin avance",IF(MIR_2021!AO29&lt;&gt;"Sin avance",IFERROR(_xlfn.FORMULATEXT(MIR_2021!AO29),CONCATENATE("=",MIR_2021!AO29)),"0"))))</f>
        <v>-</v>
      </c>
      <c r="AM25" s="68">
        <f>+MIR_2021!AP29</f>
        <v>0</v>
      </c>
      <c r="AN25" s="68">
        <f>+MIR_2021!AQ29</f>
        <v>0</v>
      </c>
      <c r="AO25" s="68">
        <f>+MIR_2021!AR29</f>
        <v>0</v>
      </c>
      <c r="AP25" s="78" t="str">
        <f>IF(MIR_2021!AS29="","-",MIR_2021!AS29)</f>
        <v>-</v>
      </c>
      <c r="AQ25" s="68">
        <f>+MIR_2021!AT29</f>
        <v>0</v>
      </c>
      <c r="AR25" s="68" t="str">
        <f ca="1">+IF(MIR_2021!AU29="","-",IF(AT25="No aplica","-",IF(MIR_2021!AU29="Sin avance","Sin avance",IF(MIR_2021!AU29&lt;&gt;"Sin avance",IFERROR(_xlfn.FORMULATEXT(MIR_2021!AU29),CONCATENATE("=",MIR_2021!AU29)),"0"))))</f>
        <v>-</v>
      </c>
      <c r="AS25" s="68">
        <f>+MIR_2021!AV29</f>
        <v>0</v>
      </c>
      <c r="AT25" s="68">
        <f>+MIR_2021!AW29</f>
        <v>0</v>
      </c>
      <c r="AU25" s="68">
        <f>+MIR_2021!AX29</f>
        <v>0</v>
      </c>
      <c r="AV25" s="78" t="str">
        <f>IF(MIR_2021!AY29="","-",MIR_2021!AY29)</f>
        <v>-</v>
      </c>
      <c r="AW25" s="68">
        <f>+MIR_2021!AZ29</f>
        <v>0</v>
      </c>
      <c r="AX25" s="70" t="str">
        <f ca="1">+IF(MIR_2021!BA29="","-",IF(AZ25="No aplica","-",IF(MIR_2021!BA29="Sin avance","Sin avance",IF(MIR_2021!BA29&lt;&gt;"Sin avance",IFERROR(_xlfn.FORMULATEXT(MIR_2021!BA29),CONCATENATE("=",MIR_2021!BA29)),"0"))))</f>
        <v>-</v>
      </c>
      <c r="AY25" s="68">
        <f>+MIR_2021!BB29</f>
        <v>0</v>
      </c>
      <c r="AZ25" s="68">
        <f>+MIR_2021!BC29</f>
        <v>0</v>
      </c>
      <c r="BA25" s="68">
        <f>+MIR_2021!BD29</f>
        <v>0</v>
      </c>
      <c r="BB25" s="78" t="str">
        <f>IF(MIR_2021!BE29="","-",MIR_2021!BE29)</f>
        <v>-</v>
      </c>
      <c r="BC25" s="68">
        <f>+MIR_2021!BF29</f>
        <v>0</v>
      </c>
      <c r="BD25" s="68" t="str">
        <f ca="1">+IF(MIR_2021!BG29="","-",IF(BF25="No aplica","-",IF(MIR_2021!BG29="Sin avance","Sin avance",IF(MIR_2021!BG29&lt;&gt;"Sin avance",IFERROR(_xlfn.FORMULATEXT(MIR_2021!BG29),CONCATENATE("=",MIR_2021!BG29)),"0"))))</f>
        <v>-</v>
      </c>
      <c r="BE25" s="68">
        <f>+MIR_2021!BH29</f>
        <v>0</v>
      </c>
      <c r="BF25" s="68">
        <f>+MIR_2021!BI29</f>
        <v>0</v>
      </c>
      <c r="BG25" s="68">
        <f>+MIR_2021!BJ29</f>
        <v>0</v>
      </c>
      <c r="BH25" s="78" t="str">
        <f>IF(MIR_2021!BK29="","-",MIR_2021!BK29)</f>
        <v>-</v>
      </c>
      <c r="BI25" s="68">
        <f>+MIR_2021!AH29</f>
        <v>0</v>
      </c>
      <c r="BJ25" s="71" t="str">
        <f ca="1">+IF(MIR_2021!AI29="","-",IF(BL25="No aplica","-",IF(MIR_2021!AI29="Sin avance","Sin avance",IF(MIR_2021!AI29&lt;&gt;"Sin avance",IFERROR(_xlfn.FORMULATEXT(MIR_2021!AI29),CONCATENATE("=",MIR_2021!AI29)),"-"))))</f>
        <v>-</v>
      </c>
      <c r="BK25" s="68">
        <f>+MIR_2021!AJ29</f>
        <v>0</v>
      </c>
      <c r="BL25" s="68">
        <f>+MIR_2021!AK29</f>
        <v>0</v>
      </c>
      <c r="BM25" s="68">
        <f>+MIR_2021!AL29</f>
        <v>0</v>
      </c>
      <c r="BN25" s="78" t="str">
        <f>IF(MIR_2021!AM29="","-",MIR_2021!AM29)</f>
        <v>-</v>
      </c>
      <c r="BO25" s="119" t="str">
        <f>IF(MIR_2021!BL29="","-",MIR_2021!BL29)</f>
        <v>GOA05.05</v>
      </c>
      <c r="BP25" s="119" t="str">
        <f>IF(MIR_2021!BM29="","-",MIR_2021!BM29)</f>
        <v>Suministro de periódicos y revistas</v>
      </c>
      <c r="BQ25" s="119">
        <f>IF(MIR_2021!BN29="","-",MIR_2021!BN29)</f>
        <v>21501</v>
      </c>
      <c r="BR25" s="119" t="str">
        <f>IF(MIR_2021!BO29="","-",MIR_2021!BO29)</f>
        <v>Material de apoyo informativo</v>
      </c>
      <c r="BS25" s="74">
        <f>IF(MIR_2021!BP29="","-",MIR_2021!BP29)</f>
        <v>60000</v>
      </c>
      <c r="BT25" s="119">
        <f>IF(MIR_2021!BR29="","-",MIR_2021!BR29)</f>
        <v>21501</v>
      </c>
      <c r="BU25" s="119" t="str">
        <f>IF(MIR_2021!BS29="","-",MIR_2021!BS29)</f>
        <v>Material de apoyo informativo</v>
      </c>
      <c r="BV25" s="74">
        <f>IF(MIR_2021!BT29="","-",MIR_2021!BT29)</f>
        <v>61019.199999999997</v>
      </c>
      <c r="BW25" s="74">
        <f>IF(MIR_2021!BU29="","-",MIR_2021!BU29)</f>
        <v>0</v>
      </c>
      <c r="BX25" s="74">
        <f>IF(MIR_2021!BV29="","-",MIR_2021!BV29)</f>
        <v>52354</v>
      </c>
      <c r="BY25" s="74">
        <f>IF(MIR_2021!BW29="","-",MIR_2021!BW29)</f>
        <v>8665.2000000000007</v>
      </c>
      <c r="BZ25" s="74">
        <f>IF(MIR_2021!BX29="","-",MIR_2021!BX29)</f>
        <v>0</v>
      </c>
      <c r="CA25" s="119" t="str">
        <f>IF(MIR_2021!BY29="","-",MIR_2021!BY29)</f>
        <v>-</v>
      </c>
      <c r="CB25" s="119" t="str">
        <f>IF(MIR_2021!BZ29="","-",MIR_2021!BZ29)</f>
        <v>-</v>
      </c>
      <c r="CC25" s="74" t="str">
        <f>IF(MIR_2021!CA29="","-",MIR_2021!CA29)</f>
        <v>-</v>
      </c>
      <c r="CD25" s="74" t="str">
        <f>IF(MIR_2021!CB29="","-",MIR_2021!CB29)</f>
        <v>-</v>
      </c>
      <c r="CE25" s="74" t="str">
        <f>IF(MIR_2021!CC29="","-",MIR_2021!CC29)</f>
        <v>-</v>
      </c>
      <c r="CF25" s="74" t="str">
        <f>IF(MIR_2021!CD29="","-",MIR_2021!CD29)</f>
        <v>-</v>
      </c>
      <c r="CG25" s="74" t="str">
        <f>IF(MIR_2021!CE29="","-",MIR_2021!CE29)</f>
        <v>-</v>
      </c>
      <c r="CH25" s="119" t="str">
        <f>IF(MIR_2021!CF29="","-",MIR_2021!CF29)</f>
        <v>-</v>
      </c>
      <c r="CI25" s="119" t="str">
        <f>IF(MIR_2021!CG29="","-",MIR_2021!CG29)</f>
        <v>-</v>
      </c>
      <c r="CJ25" s="74" t="str">
        <f>IF(MIR_2021!CH29="","-",MIR_2021!CH29)</f>
        <v>-</v>
      </c>
      <c r="CK25" s="74" t="str">
        <f>IF(MIR_2021!CI29="","-",MIR_2021!CI29)</f>
        <v>-</v>
      </c>
      <c r="CL25" s="74" t="str">
        <f>IF(MIR_2021!CJ29="","-",MIR_2021!CJ29)</f>
        <v>-</v>
      </c>
      <c r="CM25" s="74" t="str">
        <f>IF(MIR_2021!CK29="","-",MIR_2021!CK29)</f>
        <v>-</v>
      </c>
      <c r="CN25" s="74" t="str">
        <f>IF(MIR_2021!CL29="","-",MIR_2021!CL29)</f>
        <v>-</v>
      </c>
      <c r="CO25" s="119" t="str">
        <f>IF(MIR_2021!CM29="","-",MIR_2021!CM29)</f>
        <v>-</v>
      </c>
      <c r="CP25" s="119" t="str">
        <f>IF(MIR_2021!CN29="","-",MIR_2021!CN29)</f>
        <v>-</v>
      </c>
      <c r="CQ25" s="74" t="str">
        <f>IF(MIR_2021!CO29="","-",MIR_2021!CO29)</f>
        <v>-</v>
      </c>
      <c r="CR25" s="74" t="str">
        <f>IF(MIR_2021!CP29="","-",MIR_2021!CP29)</f>
        <v>-</v>
      </c>
      <c r="CS25" s="74" t="str">
        <f>IF(MIR_2021!CQ29="","-",MIR_2021!CQ29)</f>
        <v>-</v>
      </c>
      <c r="CT25" s="74" t="str">
        <f>IF(MIR_2021!CR29="","-",MIR_2021!CR29)</f>
        <v>-</v>
      </c>
      <c r="CU25" s="74" t="str">
        <f>IF(MIR_2021!CS29="","-",MIR_2021!CS29)</f>
        <v>-</v>
      </c>
    </row>
    <row r="26" spans="1:99" s="68" customFormat="1" ht="13" x14ac:dyDescent="0.15">
      <c r="A26" s="67">
        <f>+VLOOKUP($D26,Catálogos!$A$14:$E$40,5,0)</f>
        <v>2</v>
      </c>
      <c r="B26" s="69" t="str">
        <f>+VLOOKUP(D26,Catálogos!$A$14:$C$40,3,FALSE)</f>
        <v>Promover el pleno ejercicio de los derechos de acceso a la información pública y de protección de datos personales, así como la transparencia y apertura de las instituciones públicas.</v>
      </c>
      <c r="C26" s="69" t="str">
        <f>+VLOOKUP(D26,Catálogos!$A$14:$F$40,6,FALSE)</f>
        <v>Presidencia</v>
      </c>
      <c r="D26" s="68" t="str">
        <f>+MID(MIR_2021!$D$6,1,3)</f>
        <v>170</v>
      </c>
      <c r="E26" s="69" t="str">
        <f>+MID(MIR_2021!$D$6,7,150)</f>
        <v>Dirección General de Comunicación Social y Difusión</v>
      </c>
      <c r="F26" s="68" t="str">
        <f>IF(MIR_2021!B35=0,F25,MIR_2021!B35)</f>
        <v>GOA06</v>
      </c>
      <c r="G26" s="68" t="str">
        <f>IF(MIR_2021!C35=0,G25,MIR_2021!C35)</f>
        <v>Actividad</v>
      </c>
      <c r="H26" s="69" t="str">
        <f>IF(MIR_2021!D35="",H25,MIR_2021!D35)</f>
        <v>1.6 Establecimiento de alianzas con medios de comunicación para la difusión del quehacer del INAI.</v>
      </c>
      <c r="I26" s="69" t="str">
        <f>+MIR_2021!E35</f>
        <v>Número de alianzas con medios de comunicación para la promoción y difusión de las labores del INAI.</v>
      </c>
      <c r="J26" s="69" t="str">
        <f>+MIR_2021!F35</f>
        <v>Permite saber el número de medios que difunden la labor institucional fuera de la lógica de la campaña institucional.</v>
      </c>
      <c r="K26" s="69" t="str">
        <f>+MIR_2021!G35</f>
        <v>Suma de número de alianzas con medios de comunicación lograda.</v>
      </c>
      <c r="L26" s="69" t="str">
        <f>+MIR_2021!H35</f>
        <v>Número de alianzas con medios de comunicación: Acuerdos  con medios de comunicación cuyo objetivo es la difusión de la labor institucional.</v>
      </c>
      <c r="M26" s="69">
        <f>+MIR_2021!I35</f>
        <v>0</v>
      </c>
      <c r="N26" s="69">
        <f>+MIR_2021!J35</f>
        <v>0</v>
      </c>
      <c r="O26" s="69">
        <f>+MIR_2021!K35</f>
        <v>0</v>
      </c>
      <c r="P26" s="69">
        <f>+MIR_2021!L35</f>
        <v>0</v>
      </c>
      <c r="Q26" s="69">
        <f>+MIR_2021!M35</f>
        <v>0</v>
      </c>
      <c r="R26" s="69">
        <f>+MIR_2021!N35</f>
        <v>0</v>
      </c>
      <c r="S26" s="69">
        <f>+MIR_2021!O35</f>
        <v>0</v>
      </c>
      <c r="T26" s="69">
        <f>+MIR_2021!P35</f>
        <v>0</v>
      </c>
      <c r="U26" s="69">
        <f>+MIR_2021!Q35</f>
        <v>0</v>
      </c>
      <c r="V26" s="69" t="str">
        <f>IF(MIR_2021!R35=0,V25,MIR_2021!R35)</f>
        <v>Anual</v>
      </c>
      <c r="W26" s="69" t="str">
        <f>IF(MIR_2021!S35=0,W25,MIR_2021!S35)</f>
        <v>Otro (valor absoluto)</v>
      </c>
      <c r="X26" s="69" t="str">
        <f>+MIR_2021!V35</f>
        <v>Eficacia</v>
      </c>
      <c r="Y26" s="69" t="str">
        <f>+MIR_2021!W35</f>
        <v>Gestión</v>
      </c>
      <c r="Z26" s="69" t="str">
        <f>+MIR_2021!X35</f>
        <v>Expediente de convenios y documentos probatorios que en ese sentido existan dentro de los archivos de la DGCSD.</v>
      </c>
      <c r="AA26" s="69" t="str">
        <f>IF(AND(MIR_2021!Y35="",H26=H25),AA25,MIR_2021!Y35)</f>
        <v>Los medios de comunicación están dispuestos a promocionar las labores del INAI.</v>
      </c>
      <c r="AB26" s="69" t="str">
        <f>+MIR_2021!Z35</f>
        <v>Absoluto</v>
      </c>
      <c r="AC26" s="69" t="str">
        <f>+MIR_2021!AA35</f>
        <v>Acumulada</v>
      </c>
      <c r="AD26" s="69" t="str">
        <f>+MIR_2021!AB35</f>
        <v>Ascendente</v>
      </c>
      <c r="AE26" s="77">
        <f>+MIR_2021!AC35</f>
        <v>44197</v>
      </c>
      <c r="AF26" s="77">
        <f>+MIR_2021!AD35</f>
        <v>44561</v>
      </c>
      <c r="AG26" s="68">
        <f>+MIR_2021!AE35</f>
        <v>3</v>
      </c>
      <c r="AH26" s="68">
        <f>+MIR_2021!AF35</f>
        <v>2018</v>
      </c>
      <c r="AI26" s="68" t="str">
        <f>+MIR_2021!AG35</f>
        <v>La línea base se actualizó con el valor reportado en el Informe de Cuenta Pública 2018.</v>
      </c>
      <c r="AJ26" s="68">
        <f>+MIR_2021!AH35</f>
        <v>3</v>
      </c>
      <c r="AK26" s="68">
        <f>+MIR_2021!AN35</f>
        <v>0</v>
      </c>
      <c r="AL26" s="68" t="str">
        <f ca="1">IF(MIR_2021!AO35="","-",IF(AN26="No aplica","-",IF(MIR_2021!AO35="Sin avance","Sin avance",IF(MIR_2021!AO35&lt;&gt;"Sin avance",IFERROR(_xlfn.FORMULATEXT(MIR_2021!AO35),CONCATENATE("=",MIR_2021!AO35)),"0"))))</f>
        <v>-</v>
      </c>
      <c r="AM26" s="68" t="str">
        <f ca="1">+MIR_2021!AP35</f>
        <v>No aplica</v>
      </c>
      <c r="AN26" s="68" t="str">
        <f ca="1">+MIR_2021!AQ35</f>
        <v>No aplica</v>
      </c>
      <c r="AO26" s="68" t="str">
        <f ca="1">+MIR_2021!AR35</f>
        <v>No aplica</v>
      </c>
      <c r="AP26" s="78" t="str">
        <f>IF(MIR_2021!AS35="","-",MIR_2021!AS35)</f>
        <v>-</v>
      </c>
      <c r="AQ26" s="68">
        <f>+MIR_2021!AT35</f>
        <v>0</v>
      </c>
      <c r="AR26" s="68" t="str">
        <f ca="1">+IF(MIR_2021!AU35="","-",IF(AT26="No aplica","-",IF(MIR_2021!AU35="Sin avance","Sin avance",IF(MIR_2021!AU35&lt;&gt;"Sin avance",IFERROR(_xlfn.FORMULATEXT(MIR_2021!AU35),CONCATENATE("=",MIR_2021!AU35)),"0"))))</f>
        <v>-</v>
      </c>
      <c r="AS26" s="68" t="str">
        <f ca="1">+MIR_2021!AV35</f>
        <v>No aplica</v>
      </c>
      <c r="AT26" s="68" t="str">
        <f ca="1">+MIR_2021!AW35</f>
        <v>No aplica</v>
      </c>
      <c r="AU26" s="68" t="str">
        <f ca="1">+MIR_2021!AX35</f>
        <v>No aplica</v>
      </c>
      <c r="AV26" s="78" t="str">
        <f>IF(MIR_2021!AY35="","-",MIR_2021!AY35)</f>
        <v>-</v>
      </c>
      <c r="AW26" s="68">
        <f>+MIR_2021!AZ35</f>
        <v>0</v>
      </c>
      <c r="AX26" s="70" t="str">
        <f ca="1">+IF(MIR_2021!BA35="","-",IF(AZ26="No aplica","-",IF(MIR_2021!BA35="Sin avance","Sin avance",IF(MIR_2021!BA35&lt;&gt;"Sin avance",IFERROR(_xlfn.FORMULATEXT(MIR_2021!BA35),CONCATENATE("=",MIR_2021!BA35)),"0"))))</f>
        <v>-</v>
      </c>
      <c r="AY26" s="68" t="str">
        <f ca="1">+MIR_2021!BB35</f>
        <v>No aplica</v>
      </c>
      <c r="AZ26" s="68" t="str">
        <f ca="1">+MIR_2021!BC35</f>
        <v>No aplica</v>
      </c>
      <c r="BA26" s="68" t="str">
        <f ca="1">+MIR_2021!BD35</f>
        <v>No aplica</v>
      </c>
      <c r="BB26" s="78" t="str">
        <f>IF(MIR_2021!BE35="","-",MIR_2021!BE35)</f>
        <v>-</v>
      </c>
      <c r="BC26" s="68">
        <f>+MIR_2021!BF35</f>
        <v>0</v>
      </c>
      <c r="BD26" s="68" t="str">
        <f ca="1">+IF(MIR_2021!BG35="","-",IF(BF26="No aplica","-",IF(MIR_2021!BG35="Sin avance","Sin avance",IF(MIR_2021!BG35&lt;&gt;"Sin avance",IFERROR(_xlfn.FORMULATEXT(MIR_2021!BG35),CONCATENATE("=",MIR_2021!BG35)),"0"))))</f>
        <v>-</v>
      </c>
      <c r="BE26" s="68" t="str">
        <f ca="1">+MIR_2021!BH35</f>
        <v>No aplica</v>
      </c>
      <c r="BF26" s="68" t="str">
        <f ca="1">+MIR_2021!BI35</f>
        <v>No aplica</v>
      </c>
      <c r="BG26" s="68" t="str">
        <f ca="1">+MIR_2021!BJ35</f>
        <v>No aplica</v>
      </c>
      <c r="BH26" s="78" t="str">
        <f>IF(MIR_2021!BK35="","-",MIR_2021!BK35)</f>
        <v>-</v>
      </c>
      <c r="BI26" s="68">
        <f>+MIR_2021!AH35</f>
        <v>3</v>
      </c>
      <c r="BJ26" s="71" t="str">
        <f ca="1">+IF(MIR_2021!AI35="","-",IF(BL26="No aplica","-",IF(MIR_2021!AI35="Sin avance","Sin avance",IF(MIR_2021!AI35&lt;&gt;"Sin avance",IFERROR(_xlfn.FORMULATEXT(MIR_2021!AI35),CONCATENATE("=",MIR_2021!AI35)),"-"))))</f>
        <v>-</v>
      </c>
      <c r="BK26" s="68" t="str">
        <f ca="1">+MIR_2021!AJ35</f>
        <v/>
      </c>
      <c r="BL26" s="68" t="str">
        <f ca="1">+MIR_2021!AK35</f>
        <v>Ingresar meta alcanzada</v>
      </c>
      <c r="BM26" s="68" t="str">
        <f ca="1">+MIR_2021!AL35</f>
        <v/>
      </c>
      <c r="BN26" s="78" t="str">
        <f>IF(MIR_2021!AM35="","-",MIR_2021!AM35)</f>
        <v>-</v>
      </c>
      <c r="BO26" s="119" t="str">
        <f>IF(MIR_2021!BL35="","-",MIR_2021!BL35)</f>
        <v>Actividad asociada a gasto administrativo</v>
      </c>
      <c r="BP26" s="119" t="str">
        <f>IF(MIR_2021!BM35="","-",MIR_2021!BM35)</f>
        <v>-</v>
      </c>
      <c r="BQ26" s="119" t="str">
        <f>IF(MIR_2021!BN35="","-",MIR_2021!BN35)</f>
        <v>-</v>
      </c>
      <c r="BR26" s="119" t="str">
        <f>IF(MIR_2021!BO35="","-",MIR_2021!BO35)</f>
        <v>-</v>
      </c>
      <c r="BS26" s="74" t="str">
        <f>IF(MIR_2021!BP35="","-",MIR_2021!BP35)</f>
        <v>-</v>
      </c>
      <c r="BT26" s="119" t="str">
        <f>IF(MIR_2021!BR35="","-",MIR_2021!BR35)</f>
        <v>Actividad asociada a gasto administrativo</v>
      </c>
      <c r="BU26" s="119" t="str">
        <f>IF(MIR_2021!BS35="","-",MIR_2021!BS35)</f>
        <v>-</v>
      </c>
      <c r="BV26" s="74" t="str">
        <f>IF(MIR_2021!BT35="","-",MIR_2021!BT35)</f>
        <v>-</v>
      </c>
      <c r="BW26" s="74" t="str">
        <f>IF(MIR_2021!BU35="","-",MIR_2021!BU35)</f>
        <v>-</v>
      </c>
      <c r="BX26" s="74" t="str">
        <f>IF(MIR_2021!BV35="","-",MIR_2021!BV35)</f>
        <v>-</v>
      </c>
      <c r="BY26" s="74" t="str">
        <f>IF(MIR_2021!BW35="","-",MIR_2021!BW35)</f>
        <v>-</v>
      </c>
      <c r="BZ26" s="74" t="str">
        <f>IF(MIR_2021!BX35="","-",MIR_2021!BX35)</f>
        <v>-</v>
      </c>
      <c r="CA26" s="119" t="str">
        <f>IF(MIR_2021!BY35="","-",MIR_2021!BY35)</f>
        <v>"Actividad asociada a gasto administrativo"</v>
      </c>
      <c r="CB26" s="119" t="str">
        <f>IF(MIR_2021!BZ35="","-",MIR_2021!BZ35)</f>
        <v>-</v>
      </c>
      <c r="CC26" s="74" t="str">
        <f>IF(MIR_2021!CA35="","-",MIR_2021!CA35)</f>
        <v>-</v>
      </c>
      <c r="CD26" s="74" t="str">
        <f>IF(MIR_2021!CB35="","-",MIR_2021!CB35)</f>
        <v>-</v>
      </c>
      <c r="CE26" s="74" t="str">
        <f>IF(MIR_2021!CC35="","-",MIR_2021!CC35)</f>
        <v>-</v>
      </c>
      <c r="CF26" s="74" t="str">
        <f>IF(MIR_2021!CD35="","-",MIR_2021!CD35)</f>
        <v>-</v>
      </c>
      <c r="CG26" s="74" t="str">
        <f>IF(MIR_2021!CE35="","-",MIR_2021!CE35)</f>
        <v>-</v>
      </c>
      <c r="CH26" s="119" t="str">
        <f>IF(MIR_2021!CF35="","-",MIR_2021!CF35)</f>
        <v>"Actividad asociada a gasto administrativo"</v>
      </c>
      <c r="CI26" s="119" t="str">
        <f>IF(MIR_2021!CG35="","-",MIR_2021!CG35)</f>
        <v>-</v>
      </c>
      <c r="CJ26" s="74" t="str">
        <f>IF(MIR_2021!CH35="","-",MIR_2021!CH35)</f>
        <v>-</v>
      </c>
      <c r="CK26" s="74" t="str">
        <f>IF(MIR_2021!CI35="","-",MIR_2021!CI35)</f>
        <v>-</v>
      </c>
      <c r="CL26" s="74" t="str">
        <f>IF(MIR_2021!CJ35="","-",MIR_2021!CJ35)</f>
        <v>-</v>
      </c>
      <c r="CM26" s="74" t="str">
        <f>IF(MIR_2021!CK35="","-",MIR_2021!CK35)</f>
        <v>-</v>
      </c>
      <c r="CN26" s="74" t="str">
        <f>IF(MIR_2021!CL35="","-",MIR_2021!CL35)</f>
        <v>-</v>
      </c>
      <c r="CO26" s="119" t="str">
        <f>IF(MIR_2021!CM35="","-",MIR_2021!CM35)</f>
        <v>"Actividad asociada a gasto administrativo"</v>
      </c>
      <c r="CP26" s="119" t="str">
        <f>IF(MIR_2021!CN35="","-",MIR_2021!CN35)</f>
        <v>-</v>
      </c>
      <c r="CQ26" s="74" t="str">
        <f>IF(MIR_2021!CO35="","-",MIR_2021!CO35)</f>
        <v>-</v>
      </c>
      <c r="CR26" s="74" t="str">
        <f>IF(MIR_2021!CP35="","-",MIR_2021!CP35)</f>
        <v>-</v>
      </c>
      <c r="CS26" s="74" t="str">
        <f>IF(MIR_2021!CQ35="","-",MIR_2021!CQ35)</f>
        <v>-</v>
      </c>
      <c r="CT26" s="74" t="str">
        <f>IF(MIR_2021!CR35="","-",MIR_2021!CR35)</f>
        <v>-</v>
      </c>
      <c r="CU26" s="74" t="str">
        <f>IF(MIR_2021!CS35="","-",MIR_2021!CS35)</f>
        <v>-</v>
      </c>
    </row>
    <row r="27" spans="1:99" s="68" customFormat="1" ht="13" x14ac:dyDescent="0.15">
      <c r="A27" s="67">
        <f>+VLOOKUP($D27,Catálogos!$A$14:$E$40,5,0)</f>
        <v>2</v>
      </c>
      <c r="B27" s="69" t="str">
        <f>+VLOOKUP(D27,Catálogos!$A$14:$C$40,3,FALSE)</f>
        <v>Promover el pleno ejercicio de los derechos de acceso a la información pública y de protección de datos personales, así como la transparencia y apertura de las instituciones públicas.</v>
      </c>
      <c r="C27" s="69" t="str">
        <f>+VLOOKUP(D27,Catálogos!$A$14:$F$40,6,FALSE)</f>
        <v>Presidencia</v>
      </c>
      <c r="D27" s="68" t="str">
        <f>+MID(MIR_2021!$D$6,1,3)</f>
        <v>170</v>
      </c>
      <c r="E27" s="69" t="str">
        <f>+MID(MIR_2021!$D$6,7,150)</f>
        <v>Dirección General de Comunicación Social y Difusión</v>
      </c>
      <c r="F27" s="68" t="str">
        <f>IF(MIR_2021!B36=0,F26,MIR_2021!B36)</f>
        <v>GOA07</v>
      </c>
      <c r="G27" s="68" t="str">
        <f>IF(MIR_2021!C36=0,G26,MIR_2021!C36)</f>
        <v>Actividad</v>
      </c>
      <c r="H27" s="69" t="str">
        <f>IF(MIR_2021!D36="",H26,MIR_2021!D36)</f>
        <v>1.7 Coordinación, en conjunto con la Dirección General de Tecnologías de la Información, del diseño gráfico y los contenidos multimedia y textuales del Sitio Web del INAI.</v>
      </c>
      <c r="I27" s="69" t="str">
        <f>+MIR_2021!E36</f>
        <v>Porcentaje de cumplimiento de reportes trimestrales referentes al desarrollo de acciones de coordinación del diseño gráfico y los multimedia y textuales del Sitio Web del INAI.</v>
      </c>
      <c r="J27" s="69" t="str">
        <f>+MIR_2021!F36</f>
        <v>Permite relacionar todas las acciones que en materia de diseño y elaboración de contenidos multimedia y textuales que se han llevado a cabo para mejorar la experiencia de uso de las personas usuarias del Sitio Web del INAI.</v>
      </c>
      <c r="K27" s="69" t="str">
        <f>+MIR_2021!G36</f>
        <v xml:space="preserve">(Número de reportes referentes al desarrollo de acciones de diseño y coordinación de contenidos del SWI realizados / Número de reportes referentes a diseño y contenidos en el SWI planteados) * 100 </v>
      </c>
      <c r="L27" s="69" t="str">
        <f>+MIR_2021!H36</f>
        <v xml:space="preserve">Reportes referentes al desarrollo de acciones de diseño y coordinación de contenidos del SWI realizados: Informes, que abarcan una periodicidad trimestral, en los cuales se muestran las actividades, estrategias o tácticas específicas llevadas a cabo para mejorar la experiencia de uso de las personas usuarias del Sitio Web del INAI. </v>
      </c>
      <c r="M27" s="69" t="str">
        <f>+MIR_2021!I36</f>
        <v xml:space="preserve">Reportes referentes al desarrollo de acciones de diseño y coordinación de contenidos del SWI planteados: Informes, que abarcan una periodicidad trimestral, y en los cuales se muestran las actividades, estrategias o tácticas específicas llevadas a cabo para mejorar la experiencia de uso de los personas usuarias del Sitio Web del INAI. </v>
      </c>
      <c r="N27" s="69">
        <f>+MIR_2021!J36</f>
        <v>0</v>
      </c>
      <c r="O27" s="69">
        <f>+MIR_2021!K36</f>
        <v>0</v>
      </c>
      <c r="P27" s="69">
        <f>+MIR_2021!L36</f>
        <v>0</v>
      </c>
      <c r="Q27" s="69">
        <f>+MIR_2021!M36</f>
        <v>0</v>
      </c>
      <c r="R27" s="69">
        <f>+MIR_2021!N36</f>
        <v>0</v>
      </c>
      <c r="S27" s="69">
        <f>+MIR_2021!O36</f>
        <v>0</v>
      </c>
      <c r="T27" s="69">
        <f>+MIR_2021!P36</f>
        <v>0</v>
      </c>
      <c r="U27" s="69">
        <f>+MIR_2021!Q36</f>
        <v>0</v>
      </c>
      <c r="V27" s="69" t="str">
        <f>IF(MIR_2021!R36=0,V26,MIR_2021!R36)</f>
        <v>Trimestral</v>
      </c>
      <c r="W27" s="69" t="str">
        <f>IF(MIR_2021!S36=0,W26,MIR_2021!S36)</f>
        <v>Porcentaje</v>
      </c>
      <c r="X27" s="69" t="str">
        <f>+MIR_2021!V36</f>
        <v>Eficacia</v>
      </c>
      <c r="Y27" s="69" t="str">
        <f>+MIR_2021!W36</f>
        <v>Gestión</v>
      </c>
      <c r="Z27" s="69" t="str">
        <f>+MIR_2021!X36</f>
        <v>Reportes trimestrales  referentes al desarrollo de acciones de diseño y coordinación de contenidos del SWI que obran en el archivo de la DGCSD y fueron compartidos con la DGTI.</v>
      </c>
      <c r="AA27" s="69" t="str">
        <f>IF(AND(MIR_2021!Y36="",H27=H26),AA26,MIR_2021!Y36)</f>
        <v>El Sitio Web del INAI responde a las expectativas de los personas usuarias.</v>
      </c>
      <c r="AB27" s="69" t="str">
        <f>+MIR_2021!Z36</f>
        <v>Relativo</v>
      </c>
      <c r="AC27" s="69" t="str">
        <f>+MIR_2021!AA36</f>
        <v>Acumulada</v>
      </c>
      <c r="AD27" s="69" t="str">
        <f>+MIR_2021!AB36</f>
        <v>Ascendente</v>
      </c>
      <c r="AE27" s="77">
        <f>+MIR_2021!AC36</f>
        <v>44197</v>
      </c>
      <c r="AF27" s="77">
        <f>+MIR_2021!AD36</f>
        <v>44561</v>
      </c>
      <c r="AG27" s="68">
        <f>+MIR_2021!AE36</f>
        <v>100</v>
      </c>
      <c r="AH27" s="68">
        <f>+MIR_2021!AF36</f>
        <v>2020</v>
      </c>
      <c r="AI27" s="68" t="str">
        <f>+MIR_2021!AG36</f>
        <v>Se calculará la línea base en 2021 con la información de 2020.</v>
      </c>
      <c r="AJ27" s="68">
        <f>+MIR_2021!AH36</f>
        <v>100</v>
      </c>
      <c r="AK27" s="68">
        <f>+MIR_2021!AN36</f>
        <v>25</v>
      </c>
      <c r="AL27" s="68" t="str">
        <f ca="1">IF(MIR_2021!AO36="","-",IF(AN27="No aplica","-",IF(MIR_2021!AO36="Sin avance","Sin avance",IF(MIR_2021!AO36&lt;&gt;"Sin avance",IFERROR(_xlfn.FORMULATEXT(MIR_2021!AO36),CONCATENATE("=",MIR_2021!AO36)),"0"))))</f>
        <v>=(1/4)*100</v>
      </c>
      <c r="AM27" s="68">
        <f ca="1">+MIR_2021!AP36</f>
        <v>0</v>
      </c>
      <c r="AN27" s="68" t="str">
        <f ca="1">+MIR_2021!AQ36</f>
        <v>Aceptable</v>
      </c>
      <c r="AO27" s="68">
        <f ca="1">+MIR_2021!AR36</f>
        <v>25</v>
      </c>
      <c r="AP27" s="78" t="str">
        <f>IF(MIR_2021!AS36="","-",MIR_2021!AS36)</f>
        <v>Durante el trimestre que se reporta (enero-marzo 2021) la DGCSD llevó a cabo actividades relacionadas con el diseño gráfico de 48 materiales de divulgación institucional para el sitio web del INAI.</v>
      </c>
      <c r="AQ27" s="68">
        <f>+MIR_2021!AT36</f>
        <v>50</v>
      </c>
      <c r="AR27" s="68" t="str">
        <f ca="1">+IF(MIR_2021!AU36="","-",IF(AT27="No aplica","-",IF(MIR_2021!AU36="Sin avance","Sin avance",IF(MIR_2021!AU36&lt;&gt;"Sin avance",IFERROR(_xlfn.FORMULATEXT(MIR_2021!AU36),CONCATENATE("=",MIR_2021!AU36)),"0"))))</f>
        <v>=(2/4)*100</v>
      </c>
      <c r="AS27" s="68">
        <f ca="1">+MIR_2021!AV36</f>
        <v>0</v>
      </c>
      <c r="AT27" s="68" t="str">
        <f ca="1">+MIR_2021!AW36</f>
        <v>Aceptable</v>
      </c>
      <c r="AU27" s="68">
        <f ca="1">+MIR_2021!AX36</f>
        <v>50</v>
      </c>
      <c r="AV27" s="78" t="str">
        <f>IF(MIR_2021!AY36="","-",MIR_2021!AY36)</f>
        <v>Durante el segundo trimestre que se reporta (abril-junio 2021) la DGCSD llevó a cabo actividades relacionadas con el diseño gráfico de 65 materiales de divulgación institucional para el sitio web del INAI.</v>
      </c>
      <c r="AW27" s="68">
        <f>+MIR_2021!AZ36</f>
        <v>75</v>
      </c>
      <c r="AX27" s="70" t="str">
        <f ca="1">+IF(MIR_2021!BA36="","-",IF(AZ27="No aplica","-",IF(MIR_2021!BA36="Sin avance","Sin avance",IF(MIR_2021!BA36&lt;&gt;"Sin avance",IFERROR(_xlfn.FORMULATEXT(MIR_2021!BA36),CONCATENATE("=",MIR_2021!BA36)),"0"))))</f>
        <v>-</v>
      </c>
      <c r="AY27" s="68" t="str">
        <f ca="1">+MIR_2021!BB36</f>
        <v/>
      </c>
      <c r="AZ27" s="68" t="str">
        <f ca="1">+MIR_2021!BC36</f>
        <v>Ingresar meta alcanzada</v>
      </c>
      <c r="BA27" s="68" t="str">
        <f ca="1">+MIR_2021!BD36</f>
        <v/>
      </c>
      <c r="BB27" s="78" t="str">
        <f>IF(MIR_2021!BE36="","-",MIR_2021!BE36)</f>
        <v>-</v>
      </c>
      <c r="BC27" s="68">
        <f>+MIR_2021!BF36</f>
        <v>100</v>
      </c>
      <c r="BD27" s="68" t="str">
        <f ca="1">+IF(MIR_2021!BG36="","-",IF(BF27="No aplica","-",IF(MIR_2021!BG36="Sin avance","Sin avance",IF(MIR_2021!BG36&lt;&gt;"Sin avance",IFERROR(_xlfn.FORMULATEXT(MIR_2021!BG36),CONCATENATE("=",MIR_2021!BG36)),"0"))))</f>
        <v>-</v>
      </c>
      <c r="BE27" s="68" t="str">
        <f ca="1">+MIR_2021!BH36</f>
        <v/>
      </c>
      <c r="BF27" s="68" t="str">
        <f ca="1">+MIR_2021!BI36</f>
        <v>Ingresar meta alcanzada</v>
      </c>
      <c r="BG27" s="68" t="str">
        <f ca="1">+MIR_2021!BJ36</f>
        <v/>
      </c>
      <c r="BH27" s="78" t="str">
        <f>IF(MIR_2021!BK36="","-",MIR_2021!BK36)</f>
        <v>-</v>
      </c>
      <c r="BI27" s="68">
        <f>+MIR_2021!AH36</f>
        <v>100</v>
      </c>
      <c r="BJ27" s="71" t="str">
        <f ca="1">+IF(MIR_2021!AI36="","-",IF(BL27="No aplica","-",IF(MIR_2021!AI36="Sin avance","Sin avance",IF(MIR_2021!AI36&lt;&gt;"Sin avance",IFERROR(_xlfn.FORMULATEXT(MIR_2021!AI36),CONCATENATE("=",MIR_2021!AI36)),"-"))))</f>
        <v>-</v>
      </c>
      <c r="BK27" s="68" t="str">
        <f ca="1">+MIR_2021!AJ36</f>
        <v/>
      </c>
      <c r="BL27" s="68" t="str">
        <f ca="1">+MIR_2021!AK36</f>
        <v>Ingresar meta alcanzada</v>
      </c>
      <c r="BM27" s="68" t="str">
        <f ca="1">+MIR_2021!AL36</f>
        <v/>
      </c>
      <c r="BN27" s="78" t="str">
        <f>IF(MIR_2021!AM36="","-",MIR_2021!AM36)</f>
        <v>-</v>
      </c>
      <c r="BO27" s="119" t="str">
        <f>IF(MIR_2021!BL36="","-",MIR_2021!BL36)</f>
        <v>Actividad asociada a gasto administrativo</v>
      </c>
      <c r="BP27" s="119" t="str">
        <f>IF(MIR_2021!BM36="","-",MIR_2021!BM36)</f>
        <v>-</v>
      </c>
      <c r="BQ27" s="119" t="str">
        <f>IF(MIR_2021!BN36="","-",MIR_2021!BN36)</f>
        <v>-</v>
      </c>
      <c r="BR27" s="119" t="str">
        <f>IF(MIR_2021!BO36="","-",MIR_2021!BO36)</f>
        <v>-</v>
      </c>
      <c r="BS27" s="74" t="str">
        <f>IF(MIR_2021!BP36="","-",MIR_2021!BP36)</f>
        <v>-</v>
      </c>
      <c r="BT27" s="119" t="str">
        <f>IF(MIR_2021!BR36="","-",MIR_2021!BR36)</f>
        <v>Actividad asociada a gasto administrativo</v>
      </c>
      <c r="BU27" s="119" t="str">
        <f>IF(MIR_2021!BS36="","-",MIR_2021!BS36)</f>
        <v>-</v>
      </c>
      <c r="BV27" s="74" t="str">
        <f>IF(MIR_2021!BT36="","-",MIR_2021!BT36)</f>
        <v>-</v>
      </c>
      <c r="BW27" s="74" t="str">
        <f>IF(MIR_2021!BU36="","-",MIR_2021!BU36)</f>
        <v>-</v>
      </c>
      <c r="BX27" s="74" t="str">
        <f>IF(MIR_2021!BV36="","-",MIR_2021!BV36)</f>
        <v>-</v>
      </c>
      <c r="BY27" s="74" t="str">
        <f>IF(MIR_2021!BW36="","-",MIR_2021!BW36)</f>
        <v>-</v>
      </c>
      <c r="BZ27" s="74" t="str">
        <f>IF(MIR_2021!BX36="","-",MIR_2021!BX36)</f>
        <v>-</v>
      </c>
      <c r="CA27" s="119" t="str">
        <f>IF(MIR_2021!BY36="","-",MIR_2021!BY36)</f>
        <v>-</v>
      </c>
      <c r="CB27" s="119" t="str">
        <f>IF(MIR_2021!BZ36="","-",MIR_2021!BZ36)</f>
        <v>-</v>
      </c>
      <c r="CC27" s="74" t="str">
        <f>IF(MIR_2021!CA36="","-",MIR_2021!CA36)</f>
        <v>-</v>
      </c>
      <c r="CD27" s="74" t="str">
        <f>IF(MIR_2021!CB36="","-",MIR_2021!CB36)</f>
        <v>-</v>
      </c>
      <c r="CE27" s="74" t="str">
        <f>IF(MIR_2021!CC36="","-",MIR_2021!CC36)</f>
        <v>-</v>
      </c>
      <c r="CF27" s="74" t="str">
        <f>IF(MIR_2021!CD36="","-",MIR_2021!CD36)</f>
        <v>-</v>
      </c>
      <c r="CG27" s="74" t="str">
        <f>IF(MIR_2021!CE36="","-",MIR_2021!CE36)</f>
        <v>-</v>
      </c>
      <c r="CH27" s="119" t="str">
        <f>IF(MIR_2021!CF36="","-",MIR_2021!CF36)</f>
        <v>-</v>
      </c>
      <c r="CI27" s="119" t="str">
        <f>IF(MIR_2021!CG36="","-",MIR_2021!CG36)</f>
        <v>-</v>
      </c>
      <c r="CJ27" s="74" t="str">
        <f>IF(MIR_2021!CH36="","-",MIR_2021!CH36)</f>
        <v>-</v>
      </c>
      <c r="CK27" s="74" t="str">
        <f>IF(MIR_2021!CI36="","-",MIR_2021!CI36)</f>
        <v>-</v>
      </c>
      <c r="CL27" s="74" t="str">
        <f>IF(MIR_2021!CJ36="","-",MIR_2021!CJ36)</f>
        <v>-</v>
      </c>
      <c r="CM27" s="74" t="str">
        <f>IF(MIR_2021!CK36="","-",MIR_2021!CK36)</f>
        <v>-</v>
      </c>
      <c r="CN27" s="74" t="str">
        <f>IF(MIR_2021!CL36="","-",MIR_2021!CL36)</f>
        <v>-</v>
      </c>
      <c r="CO27" s="119" t="str">
        <f>IF(MIR_2021!CM36="","-",MIR_2021!CM36)</f>
        <v>-</v>
      </c>
      <c r="CP27" s="119" t="str">
        <f>IF(MIR_2021!CN36="","-",MIR_2021!CN36)</f>
        <v>-</v>
      </c>
      <c r="CQ27" s="74" t="str">
        <f>IF(MIR_2021!CO36="","-",MIR_2021!CO36)</f>
        <v>-</v>
      </c>
      <c r="CR27" s="74" t="str">
        <f>IF(MIR_2021!CP36="","-",MIR_2021!CP36)</f>
        <v>-</v>
      </c>
      <c r="CS27" s="74" t="str">
        <f>IF(MIR_2021!CQ36="","-",MIR_2021!CQ36)</f>
        <v>-</v>
      </c>
      <c r="CT27" s="74" t="str">
        <f>IF(MIR_2021!CR36="","-",MIR_2021!CR36)</f>
        <v>-</v>
      </c>
      <c r="CU27" s="74" t="str">
        <f>IF(MIR_2021!CS36="","-",MIR_2021!CS36)</f>
        <v>-</v>
      </c>
    </row>
    <row r="28" spans="1:99" s="68" customFormat="1" ht="13" x14ac:dyDescent="0.15">
      <c r="A28" s="67">
        <f>+VLOOKUP($D28,Catálogos!$A$14:$E$40,5,0)</f>
        <v>2</v>
      </c>
      <c r="B28" s="69" t="str">
        <f>+VLOOKUP(D28,Catálogos!$A$14:$C$40,3,FALSE)</f>
        <v>Promover el pleno ejercicio de los derechos de acceso a la información pública y de protección de datos personales, así como la transparencia y apertura de las instituciones públicas.</v>
      </c>
      <c r="C28" s="69" t="str">
        <f>+VLOOKUP(D28,Catálogos!$A$14:$F$40,6,FALSE)</f>
        <v>Presidencia</v>
      </c>
      <c r="D28" s="68" t="str">
        <f>+MID(MIR_2021!$D$6,1,3)</f>
        <v>170</v>
      </c>
      <c r="E28" s="69" t="str">
        <f>+MID(MIR_2021!$D$6,7,150)</f>
        <v>Dirección General de Comunicación Social y Difusión</v>
      </c>
      <c r="F28" s="68" t="str">
        <f>IF(MIR_2021!B37=0,F27,MIR_2021!B37)</f>
        <v>GOA08</v>
      </c>
      <c r="G28" s="68" t="str">
        <f>IF(MIR_2021!C37=0,G27,MIR_2021!C37)</f>
        <v>Actividad</v>
      </c>
      <c r="H28" s="69" t="str">
        <f>IF(MIR_2021!D37="",H27,MIR_2021!D37)</f>
        <v>2.1 Ejecución de estrategias de comunicación interna.</v>
      </c>
      <c r="I28" s="69" t="str">
        <f>+MIR_2021!E37</f>
        <v>Porcentaje de cumplimiento en el compromiso de ejecución de estrategias de comunicación interna.</v>
      </c>
      <c r="J28" s="69" t="str">
        <f>+MIR_2021!F37</f>
        <v xml:space="preserve">Mide el grado de cumplimiento de las estrategias de comunicación interna planteadas para el año y presentadas como parte de la Política General de Comunicación Social. Cada estrategia está compuesta por diversas acciones de comunicación. </v>
      </c>
      <c r="K28" s="69" t="str">
        <f>+MIR_2021!G37</f>
        <v xml:space="preserve">(Número de estrategias de comunicación interna ejecutadas  / Número de estrategias de comunicación interna planeadas) * 100 </v>
      </c>
      <c r="L28" s="69" t="str">
        <f>+MIR_2021!H37</f>
        <v>Número de estrategias de comunicación interna realizadas: Suma del número de estrategias de comunicación interna planteadas en la Política General de Comunicación Social del año, destinadas al personal del INAI, ya ejecutadas. Cada estrategia considera una serie de acciones cuya ejecución se contabiliza únicamente una vez.</v>
      </c>
      <c r="M28" s="69" t="str">
        <f>+MIR_2021!I37</f>
        <v>Número de estrategias de comunicación interna planeadas: Suma del número de estrategias de comunicación destinadas al personal del INAI contenidas en el programa de trabajo de comunicación interna, disponible en la Política General de Comunicación Social del año.</v>
      </c>
      <c r="N28" s="69">
        <f>+MIR_2021!J37</f>
        <v>0</v>
      </c>
      <c r="O28" s="69">
        <f>+MIR_2021!K37</f>
        <v>0</v>
      </c>
      <c r="P28" s="69">
        <f>+MIR_2021!L37</f>
        <v>0</v>
      </c>
      <c r="Q28" s="69">
        <f>+MIR_2021!M37</f>
        <v>0</v>
      </c>
      <c r="R28" s="69">
        <f>+MIR_2021!N37</f>
        <v>0</v>
      </c>
      <c r="S28" s="69">
        <f>+MIR_2021!O37</f>
        <v>0</v>
      </c>
      <c r="T28" s="69">
        <f>+MIR_2021!P37</f>
        <v>0</v>
      </c>
      <c r="U28" s="69">
        <f>+MIR_2021!Q37</f>
        <v>0</v>
      </c>
      <c r="V28" s="69" t="str">
        <f>IF(MIR_2021!R37=0,V27,MIR_2021!R37)</f>
        <v>Anual</v>
      </c>
      <c r="W28" s="69" t="str">
        <f>IF(MIR_2021!S37=0,W27,MIR_2021!S37)</f>
        <v>Porcentaje</v>
      </c>
      <c r="X28" s="69" t="str">
        <f>+MIR_2021!V37</f>
        <v>Eficacia</v>
      </c>
      <c r="Y28" s="69" t="str">
        <f>+MIR_2021!W37</f>
        <v>Gestión</v>
      </c>
      <c r="Z28" s="69" t="str">
        <f>+MIR_2021!X37</f>
        <v>Informes trimestrales de avance que obra en archivo de la DGCSD y que son entregados a la presidencia del INAI. Aquellas estrategias cuyo material haya quedado registrado en soporte audiovisual o físico pueden ser consultadas en la Intranet INAI.</v>
      </c>
      <c r="AA28" s="69" t="str">
        <f>IF(AND(MIR_2021!Y37="",H28=H27),AA27,MIR_2021!Y37)</f>
        <v>Las personas servidoras públicas del Instituto consultan los productos y servicios desarrollados como parte de la  estrategia de comunicación interna.</v>
      </c>
      <c r="AB28" s="69" t="str">
        <f>+MIR_2021!Z37</f>
        <v>Relativo</v>
      </c>
      <c r="AC28" s="69" t="str">
        <f>+MIR_2021!AA37</f>
        <v>Acumulada</v>
      </c>
      <c r="AD28" s="69" t="str">
        <f>+MIR_2021!AB37</f>
        <v>Ascendente</v>
      </c>
      <c r="AE28" s="77">
        <f>+MIR_2021!AC37</f>
        <v>44197</v>
      </c>
      <c r="AF28" s="77">
        <f>+MIR_2021!AD37</f>
        <v>44561</v>
      </c>
      <c r="AG28" s="68">
        <f>+MIR_2021!AE37</f>
        <v>100</v>
      </c>
      <c r="AH28" s="68">
        <f>+MIR_2021!AF37</f>
        <v>2016</v>
      </c>
      <c r="AI28" s="68" t="str">
        <f>+MIR_2021!AG37</f>
        <v>Se calculó la línea base con información de 2016</v>
      </c>
      <c r="AJ28" s="68">
        <f>+MIR_2021!AH37</f>
        <v>100</v>
      </c>
      <c r="AK28" s="68">
        <f>+MIR_2021!AN37</f>
        <v>0</v>
      </c>
      <c r="AL28" s="68" t="str">
        <f ca="1">IF(MIR_2021!AO37="","-",IF(AN28="No aplica","-",IF(MIR_2021!AO37="Sin avance","Sin avance",IF(MIR_2021!AO37&lt;&gt;"Sin avance",IFERROR(_xlfn.FORMULATEXT(MIR_2021!AO37),CONCATENATE("=",MIR_2021!AO37)),"0"))))</f>
        <v>-</v>
      </c>
      <c r="AM28" s="68" t="str">
        <f ca="1">+MIR_2021!AP37</f>
        <v>No aplica</v>
      </c>
      <c r="AN28" s="68" t="str">
        <f ca="1">+MIR_2021!AQ37</f>
        <v>No aplica</v>
      </c>
      <c r="AO28" s="68" t="str">
        <f ca="1">+MIR_2021!AR37</f>
        <v>No aplica</v>
      </c>
      <c r="AP28" s="78" t="str">
        <f>IF(MIR_2021!AS37="","-",MIR_2021!AS37)</f>
        <v>-</v>
      </c>
      <c r="AQ28" s="68">
        <f>+MIR_2021!AT37</f>
        <v>0</v>
      </c>
      <c r="AR28" s="68" t="str">
        <f ca="1">+IF(MIR_2021!AU37="","-",IF(AT28="No aplica","-",IF(MIR_2021!AU37="Sin avance","Sin avance",IF(MIR_2021!AU37&lt;&gt;"Sin avance",IFERROR(_xlfn.FORMULATEXT(MIR_2021!AU37),CONCATENATE("=",MIR_2021!AU37)),"0"))))</f>
        <v>-</v>
      </c>
      <c r="AS28" s="68" t="str">
        <f ca="1">+MIR_2021!AV37</f>
        <v>No aplica</v>
      </c>
      <c r="AT28" s="68" t="str">
        <f ca="1">+MIR_2021!AW37</f>
        <v>No aplica</v>
      </c>
      <c r="AU28" s="68" t="str">
        <f ca="1">+MIR_2021!AX37</f>
        <v>No aplica</v>
      </c>
      <c r="AV28" s="78" t="str">
        <f>IF(MIR_2021!AY37="","-",MIR_2021!AY37)</f>
        <v>-</v>
      </c>
      <c r="AW28" s="68">
        <f>+MIR_2021!AZ37</f>
        <v>0</v>
      </c>
      <c r="AX28" s="70" t="str">
        <f ca="1">+IF(MIR_2021!BA37="","-",IF(AZ28="No aplica","-",IF(MIR_2021!BA37="Sin avance","Sin avance",IF(MIR_2021!BA37&lt;&gt;"Sin avance",IFERROR(_xlfn.FORMULATEXT(MIR_2021!BA37),CONCATENATE("=",MIR_2021!BA37)),"0"))))</f>
        <v>-</v>
      </c>
      <c r="AY28" s="68" t="str">
        <f ca="1">+MIR_2021!BB37</f>
        <v>No aplica</v>
      </c>
      <c r="AZ28" s="68" t="str">
        <f ca="1">+MIR_2021!BC37</f>
        <v>No aplica</v>
      </c>
      <c r="BA28" s="68" t="str">
        <f ca="1">+MIR_2021!BD37</f>
        <v>No aplica</v>
      </c>
      <c r="BB28" s="78" t="str">
        <f>IF(MIR_2021!BE37="","-",MIR_2021!BE37)</f>
        <v>-</v>
      </c>
      <c r="BC28" s="68">
        <f>+MIR_2021!BF37</f>
        <v>0</v>
      </c>
      <c r="BD28" s="68" t="str">
        <f ca="1">+IF(MIR_2021!BG37="","-",IF(BF28="No aplica","-",IF(MIR_2021!BG37="Sin avance","Sin avance",IF(MIR_2021!BG37&lt;&gt;"Sin avance",IFERROR(_xlfn.FORMULATEXT(MIR_2021!BG37),CONCATENATE("=",MIR_2021!BG37)),"0"))))</f>
        <v>-</v>
      </c>
      <c r="BE28" s="68" t="str">
        <f ca="1">+MIR_2021!BH37</f>
        <v>No aplica</v>
      </c>
      <c r="BF28" s="68" t="str">
        <f ca="1">+MIR_2021!BI37</f>
        <v>No aplica</v>
      </c>
      <c r="BG28" s="68" t="str">
        <f ca="1">+MIR_2021!BJ37</f>
        <v>No aplica</v>
      </c>
      <c r="BH28" s="78" t="str">
        <f>IF(MIR_2021!BK37="","-",MIR_2021!BK37)</f>
        <v>-</v>
      </c>
      <c r="BI28" s="68">
        <f>+MIR_2021!AH37</f>
        <v>100</v>
      </c>
      <c r="BJ28" s="71" t="str">
        <f ca="1">+IF(MIR_2021!AI37="","-",IF(BL28="No aplica","-",IF(MIR_2021!AI37="Sin avance","Sin avance",IF(MIR_2021!AI37&lt;&gt;"Sin avance",IFERROR(_xlfn.FORMULATEXT(MIR_2021!AI37),CONCATENATE("=",MIR_2021!AI37)),"-"))))</f>
        <v>-</v>
      </c>
      <c r="BK28" s="68" t="str">
        <f ca="1">+MIR_2021!AJ37</f>
        <v/>
      </c>
      <c r="BL28" s="68" t="str">
        <f ca="1">+MIR_2021!AK37</f>
        <v>Ingresar meta alcanzada</v>
      </c>
      <c r="BM28" s="68" t="str">
        <f ca="1">+MIR_2021!AL37</f>
        <v/>
      </c>
      <c r="BN28" s="78" t="str">
        <f>IF(MIR_2021!AM37="","-",MIR_2021!AM37)</f>
        <v>-</v>
      </c>
      <c r="BO28" s="119" t="str">
        <f>IF(MIR_2021!BL37="","-",MIR_2021!BL37)</f>
        <v>-</v>
      </c>
      <c r="BP28" s="119" t="str">
        <f>IF(MIR_2021!BM37="","-",MIR_2021!BM37)</f>
        <v>-</v>
      </c>
      <c r="BQ28" s="119" t="str">
        <f>IF(MIR_2021!BN37="","-",MIR_2021!BN37)</f>
        <v>-</v>
      </c>
      <c r="BR28" s="119" t="str">
        <f>IF(MIR_2021!BO37="","-",MIR_2021!BO37)</f>
        <v>-</v>
      </c>
      <c r="BS28" s="74" t="str">
        <f>IF(MIR_2021!BP37="","-",MIR_2021!BP37)</f>
        <v>-</v>
      </c>
      <c r="BT28" s="119" t="str">
        <f>IF(MIR_2021!BR37="","-",MIR_2021!BR37)</f>
        <v>-</v>
      </c>
      <c r="BU28" s="119" t="str">
        <f>IF(MIR_2021!BS37="","-",MIR_2021!BS37)</f>
        <v>-</v>
      </c>
      <c r="BV28" s="74" t="str">
        <f>IF(MIR_2021!BT37="","-",MIR_2021!BT37)</f>
        <v>-</v>
      </c>
      <c r="BW28" s="74" t="str">
        <f>IF(MIR_2021!BU37="","-",MIR_2021!BU37)</f>
        <v>-</v>
      </c>
      <c r="BX28" s="74" t="str">
        <f>IF(MIR_2021!BV37="","-",MIR_2021!BV37)</f>
        <v>-</v>
      </c>
      <c r="BY28" s="74" t="str">
        <f>IF(MIR_2021!BW37="","-",MIR_2021!BW37)</f>
        <v>-</v>
      </c>
      <c r="BZ28" s="74" t="str">
        <f>IF(MIR_2021!BX37="","-",MIR_2021!BX37)</f>
        <v>-</v>
      </c>
      <c r="CA28" s="119" t="str">
        <f>IF(MIR_2021!BY37="","-",MIR_2021!BY37)</f>
        <v>-</v>
      </c>
      <c r="CB28" s="119" t="str">
        <f>IF(MIR_2021!BZ37="","-",MIR_2021!BZ37)</f>
        <v>-</v>
      </c>
      <c r="CC28" s="74" t="str">
        <f>IF(MIR_2021!CA37="","-",MIR_2021!CA37)</f>
        <v>-</v>
      </c>
      <c r="CD28" s="74" t="str">
        <f>IF(MIR_2021!CB37="","-",MIR_2021!CB37)</f>
        <v>-</v>
      </c>
      <c r="CE28" s="74" t="str">
        <f>IF(MIR_2021!CC37="","-",MIR_2021!CC37)</f>
        <v>-</v>
      </c>
      <c r="CF28" s="74" t="str">
        <f>IF(MIR_2021!CD37="","-",MIR_2021!CD37)</f>
        <v>-</v>
      </c>
      <c r="CG28" s="74" t="str">
        <f>IF(MIR_2021!CE37="","-",MIR_2021!CE37)</f>
        <v>-</v>
      </c>
      <c r="CH28" s="119" t="str">
        <f>IF(MIR_2021!CF37="","-",MIR_2021!CF37)</f>
        <v>-</v>
      </c>
      <c r="CI28" s="119" t="str">
        <f>IF(MIR_2021!CG37="","-",MIR_2021!CG37)</f>
        <v>-</v>
      </c>
      <c r="CJ28" s="74" t="str">
        <f>IF(MIR_2021!CH37="","-",MIR_2021!CH37)</f>
        <v>-</v>
      </c>
      <c r="CK28" s="74" t="str">
        <f>IF(MIR_2021!CI37="","-",MIR_2021!CI37)</f>
        <v>-</v>
      </c>
      <c r="CL28" s="74" t="str">
        <f>IF(MIR_2021!CJ37="","-",MIR_2021!CJ37)</f>
        <v>-</v>
      </c>
      <c r="CM28" s="74" t="str">
        <f>IF(MIR_2021!CK37="","-",MIR_2021!CK37)</f>
        <v>-</v>
      </c>
      <c r="CN28" s="74" t="str">
        <f>IF(MIR_2021!CL37="","-",MIR_2021!CL37)</f>
        <v>-</v>
      </c>
      <c r="CO28" s="119" t="str">
        <f>IF(MIR_2021!CM37="","-",MIR_2021!CM37)</f>
        <v>-</v>
      </c>
      <c r="CP28" s="119" t="str">
        <f>IF(MIR_2021!CN37="","-",MIR_2021!CN37)</f>
        <v>-</v>
      </c>
      <c r="CQ28" s="74" t="str">
        <f>IF(MIR_2021!CO37="","-",MIR_2021!CO37)</f>
        <v>-</v>
      </c>
      <c r="CR28" s="74" t="str">
        <f>IF(MIR_2021!CP37="","-",MIR_2021!CP37)</f>
        <v>-</v>
      </c>
      <c r="CS28" s="74" t="str">
        <f>IF(MIR_2021!CQ37="","-",MIR_2021!CQ37)</f>
        <v>-</v>
      </c>
      <c r="CT28" s="74" t="str">
        <f>IF(MIR_2021!CR37="","-",MIR_2021!CR37)</f>
        <v>-</v>
      </c>
      <c r="CU28" s="74" t="str">
        <f>IF(MIR_2021!CS37="","-",MIR_2021!CS37)</f>
        <v>-</v>
      </c>
    </row>
    <row r="29" spans="1:99" s="68" customFormat="1" ht="13" x14ac:dyDescent="0.15">
      <c r="A29" s="67">
        <f>+VLOOKUP($D29,Catálogos!$A$14:$E$40,5,0)</f>
        <v>2</v>
      </c>
      <c r="B29" s="69" t="str">
        <f>+VLOOKUP(D29,Catálogos!$A$14:$C$40,3,FALSE)</f>
        <v>Promover el pleno ejercicio de los derechos de acceso a la información pública y de protección de datos personales, así como la transparencia y apertura de las instituciones públicas.</v>
      </c>
      <c r="C29" s="69" t="str">
        <f>+VLOOKUP(D29,Catálogos!$A$14:$F$40,6,FALSE)</f>
        <v>Presidencia</v>
      </c>
      <c r="D29" s="68" t="str">
        <f>+MID(MIR_2021!$D$6,1,3)</f>
        <v>170</v>
      </c>
      <c r="E29" s="69" t="str">
        <f>+MID(MIR_2021!$D$6,7,150)</f>
        <v>Dirección General de Comunicación Social y Difusión</v>
      </c>
      <c r="F29" s="68" t="str">
        <f>IF(MIR_2021!B38=0,F28,MIR_2021!B38)</f>
        <v>GOA08</v>
      </c>
      <c r="G29" s="68" t="str">
        <f>IF(MIR_2021!C38=0,G28,MIR_2021!C38)</f>
        <v>Actividad</v>
      </c>
      <c r="H29" s="69" t="str">
        <f>IF(MIR_2021!D38="",H28,MIR_2021!D38)</f>
        <v>2.1 Ejecución de estrategias de comunicación interna.</v>
      </c>
      <c r="I29" s="69" t="str">
        <f>+MIR_2021!E38</f>
        <v>Porcentaje de eficacia en la promoción de materiales relativos a equidad de género o derechos humanos en general requeridos por la Dirección de Derechos Humanos, Igualdad y Género.</v>
      </c>
      <c r="J29" s="69" t="str">
        <f>+MIR_2021!F38</f>
        <v>Mide el porcentaje de cumplimiento de la promoción de materiales relativos a la equidad de género o derechos humanos en general requeridos por la Dirección de Derechos Humanos, Igualdad y Género. La difusión puede realizarse por uno o varios de los instrumentos de comunicación interna existentes.</v>
      </c>
      <c r="K29" s="69" t="str">
        <f>+MIR_2021!G38</f>
        <v>(Número de solicitudes de difusión de materiales relativos a la equidad de género o derechos humanos en general atendidas / Número de solicitudes de difusión de materiales relativos a la equidad de género o derechos humanos en general recibidas) * 100</v>
      </c>
      <c r="L29" s="69" t="str">
        <f>+MIR_2021!H38</f>
        <v xml:space="preserve">Número de solicitudes de difusión de materiales relativos a equidad de género o derechos humanos en general recibidas: Cantidad de comunicaciones recibidas por parte de la Dirección de Derechos Humanos, Igualdad y Género en las que se solicite la difusión de material relativo a equidad de género o derechos humanos en general a través de comunicación interna. </v>
      </c>
      <c r="M29" s="69" t="str">
        <f>+MIR_2021!I38</f>
        <v xml:space="preserve">Número de solicitudes de difusión de materiales relativos a equidad de género o derechos humanos en general atendidas: Cantidad de comunicaciones recibidas por parte de la Dirección de Derechos Humanos, Igualdad y Género en las que se solicite la difusión de material relativo a equidad de género o derechos humanos en general a través de comunicación interna, que fueron atendidas. </v>
      </c>
      <c r="N29" s="69">
        <f>+MIR_2021!J38</f>
        <v>0</v>
      </c>
      <c r="O29" s="69">
        <f>+MIR_2021!K38</f>
        <v>0</v>
      </c>
      <c r="P29" s="69">
        <f>+MIR_2021!L38</f>
        <v>0</v>
      </c>
      <c r="Q29" s="69">
        <f>+MIR_2021!M38</f>
        <v>0</v>
      </c>
      <c r="R29" s="69">
        <f>+MIR_2021!N38</f>
        <v>0</v>
      </c>
      <c r="S29" s="69">
        <f>+MIR_2021!O38</f>
        <v>0</v>
      </c>
      <c r="T29" s="69">
        <f>+MIR_2021!P38</f>
        <v>0</v>
      </c>
      <c r="U29" s="69">
        <f>+MIR_2021!Q38</f>
        <v>0</v>
      </c>
      <c r="V29" s="69" t="str">
        <f>IF(MIR_2021!R38=0,V28,MIR_2021!R38)</f>
        <v>Trimestral</v>
      </c>
      <c r="W29" s="69" t="str">
        <f>IF(MIR_2021!S38=0,W28,MIR_2021!S38)</f>
        <v>Porcentaje</v>
      </c>
      <c r="X29" s="69" t="str">
        <f>+MIR_2021!V38</f>
        <v>Eficacia</v>
      </c>
      <c r="Y29" s="69" t="str">
        <f>+MIR_2021!W38</f>
        <v>Gestión</v>
      </c>
      <c r="Z29" s="69" t="str">
        <f>+MIR_2021!X38</f>
        <v>Materiales difundidos relativos a equidad de género o derechos humanos en general disponibles en los distintos instrumentos de comunicación interna del Instituto (de manera enunciativa más no limitativa: Intranet INAI, acrílicos, podcast La sociedad quiso saber, pantalla de escritorio).</v>
      </c>
      <c r="AA29" s="69" t="str">
        <f>IF(AND(MIR_2021!Y38="",H29=H28),AA28,MIR_2021!Y38)</f>
        <v>Las personas servidoras públicas del Instituto consultan los productos relativos a la equidad de género o derechos humanos en general desarrollados.</v>
      </c>
      <c r="AB29" s="69" t="str">
        <f>+MIR_2021!Z38</f>
        <v>Relativo</v>
      </c>
      <c r="AC29" s="69" t="str">
        <f>+MIR_2021!AA38</f>
        <v xml:space="preserve">Constante </v>
      </c>
      <c r="AD29" s="69" t="str">
        <f>+MIR_2021!AB38</f>
        <v>Ascendente</v>
      </c>
      <c r="AE29" s="77">
        <f>+MIR_2021!AC38</f>
        <v>44197</v>
      </c>
      <c r="AF29" s="77">
        <f>+MIR_2021!AD38</f>
        <v>44561</v>
      </c>
      <c r="AG29" s="68">
        <f>+MIR_2021!AE38</f>
        <v>100</v>
      </c>
      <c r="AH29" s="68">
        <f>+MIR_2021!AF38</f>
        <v>2019</v>
      </c>
      <c r="AI29" s="68" t="str">
        <f>+MIR_2021!AG38</f>
        <v>Se calculó la línea base con información de 2018</v>
      </c>
      <c r="AJ29" s="68">
        <f>+MIR_2021!AH38</f>
        <v>100</v>
      </c>
      <c r="AK29" s="68">
        <f>+MIR_2021!AN38</f>
        <v>100</v>
      </c>
      <c r="AL29" s="68" t="str">
        <f ca="1">IF(MIR_2021!AO38="","-",IF(AN29="No aplica","-",IF(MIR_2021!AO38="Sin avance","Sin avance",IF(MIR_2021!AO38&lt;&gt;"Sin avance",IFERROR(_xlfn.FORMULATEXT(MIR_2021!AO38),CONCATENATE("=",MIR_2021!AO38)),"0"))))</f>
        <v>=(32/32)*100</v>
      </c>
      <c r="AM29" s="68">
        <f ca="1">+MIR_2021!AP38</f>
        <v>0</v>
      </c>
      <c r="AN29" s="68" t="str">
        <f ca="1">+MIR_2021!AQ38</f>
        <v>Aceptable</v>
      </c>
      <c r="AO29" s="68">
        <f ca="1">+MIR_2021!AR38</f>
        <v>100</v>
      </c>
      <c r="AP29" s="78" t="str">
        <f>IF(MIR_2021!AS38="","-",MIR_2021!AS38)</f>
        <v>Durante el primer trimestre de 2021, la DGCSD atendió 32 solicitudes de la Dirección de Derechos Humanos, Igualdad y Género para la promoción de 339 materiales cuya temática refiere a equidad de género o derechos humanos en general.</v>
      </c>
      <c r="AQ29" s="68">
        <f>+MIR_2021!AT38</f>
        <v>100</v>
      </c>
      <c r="AR29" s="68" t="str">
        <f ca="1">+IF(MIR_2021!AU38="","-",IF(AT29="No aplica","-",IF(MIR_2021!AU38="Sin avance","Sin avance",IF(MIR_2021!AU38&lt;&gt;"Sin avance",IFERROR(_xlfn.FORMULATEXT(MIR_2021!AU38),CONCATENATE("=",MIR_2021!AU38)),"0"))))</f>
        <v>=(11/11)*100</v>
      </c>
      <c r="AS29" s="68">
        <f ca="1">+MIR_2021!AV38</f>
        <v>0</v>
      </c>
      <c r="AT29" s="68" t="str">
        <f ca="1">+MIR_2021!AW38</f>
        <v>Aceptable</v>
      </c>
      <c r="AU29" s="68">
        <f ca="1">+MIR_2021!AX38</f>
        <v>100</v>
      </c>
      <c r="AV29" s="78" t="str">
        <f>IF(MIR_2021!AY38="","-",MIR_2021!AY38)</f>
        <v>Durante el segundo trimestre de 2021, la DGCSD atendió 11 solicitudes de la Dirección de Derechos Humanos, Igualdad y Género para la promoción de 363 materiales cuya temática refiere a equidad de género o derechos humanos en general.</v>
      </c>
      <c r="AW29" s="68">
        <f>+MIR_2021!AZ38</f>
        <v>100</v>
      </c>
      <c r="AX29" s="70" t="str">
        <f ca="1">+IF(MIR_2021!BA38="","-",IF(AZ29="No aplica","-",IF(MIR_2021!BA38="Sin avance","Sin avance",IF(MIR_2021!BA38&lt;&gt;"Sin avance",IFERROR(_xlfn.FORMULATEXT(MIR_2021!BA38),CONCATENATE("=",MIR_2021!BA38)),"0"))))</f>
        <v>-</v>
      </c>
      <c r="AY29" s="68" t="str">
        <f ca="1">+MIR_2021!BB38</f>
        <v/>
      </c>
      <c r="AZ29" s="68" t="str">
        <f ca="1">+MIR_2021!BC38</f>
        <v>Ingresar meta alcanzada</v>
      </c>
      <c r="BA29" s="68" t="str">
        <f ca="1">+MIR_2021!BD38</f>
        <v/>
      </c>
      <c r="BB29" s="78" t="str">
        <f>IF(MIR_2021!BE38="","-",MIR_2021!BE38)</f>
        <v>-</v>
      </c>
      <c r="BC29" s="68">
        <f>+MIR_2021!BF38</f>
        <v>100</v>
      </c>
      <c r="BD29" s="68" t="str">
        <f ca="1">+IF(MIR_2021!BG38="","-",IF(BF29="No aplica","-",IF(MIR_2021!BG38="Sin avance","Sin avance",IF(MIR_2021!BG38&lt;&gt;"Sin avance",IFERROR(_xlfn.FORMULATEXT(MIR_2021!BG38),CONCATENATE("=",MIR_2021!BG38)),"0"))))</f>
        <v>-</v>
      </c>
      <c r="BE29" s="68" t="str">
        <f ca="1">+MIR_2021!BH38</f>
        <v/>
      </c>
      <c r="BF29" s="68" t="str">
        <f ca="1">+MIR_2021!BI38</f>
        <v>Ingresar meta alcanzada</v>
      </c>
      <c r="BG29" s="68" t="str">
        <f ca="1">+MIR_2021!BJ38</f>
        <v/>
      </c>
      <c r="BH29" s="78" t="str">
        <f>IF(MIR_2021!BK38="","-",MIR_2021!BK38)</f>
        <v>-</v>
      </c>
      <c r="BI29" s="68">
        <f>+MIR_2021!AH38</f>
        <v>100</v>
      </c>
      <c r="BJ29" s="71" t="str">
        <f ca="1">+IF(MIR_2021!AI38="","-",IF(BL29="No aplica","-",IF(MIR_2021!AI38="Sin avance","Sin avance",IF(MIR_2021!AI38&lt;&gt;"Sin avance",IFERROR(_xlfn.FORMULATEXT(MIR_2021!AI38),CONCATENATE("=",MIR_2021!AI38)),"-"))))</f>
        <v>-</v>
      </c>
      <c r="BK29" s="68" t="str">
        <f ca="1">+MIR_2021!AJ38</f>
        <v/>
      </c>
      <c r="BL29" s="68" t="str">
        <f ca="1">+MIR_2021!AK38</f>
        <v>Ingresar meta alcanzada</v>
      </c>
      <c r="BM29" s="68" t="str">
        <f ca="1">+MIR_2021!AL38</f>
        <v/>
      </c>
      <c r="BN29" s="78" t="str">
        <f>IF(MIR_2021!AM38="","-",MIR_2021!AM38)</f>
        <v>-</v>
      </c>
      <c r="BO29" s="119" t="str">
        <f>IF(MIR_2021!BL38="","-",MIR_2021!BL38)</f>
        <v>-</v>
      </c>
      <c r="BP29" s="119" t="str">
        <f>IF(MIR_2021!BM38="","-",MIR_2021!BM38)</f>
        <v>-</v>
      </c>
      <c r="BQ29" s="119" t="str">
        <f>IF(MIR_2021!BN38="","-",MIR_2021!BN38)</f>
        <v>-</v>
      </c>
      <c r="BR29" s="119" t="str">
        <f>IF(MIR_2021!BO38="","-",MIR_2021!BO38)</f>
        <v>-</v>
      </c>
      <c r="BS29" s="74" t="str">
        <f>IF(MIR_2021!BP38="","-",MIR_2021!BP38)</f>
        <v>-</v>
      </c>
      <c r="BT29" s="119" t="str">
        <f>IF(MIR_2021!BR38="","-",MIR_2021!BR38)</f>
        <v>-</v>
      </c>
      <c r="BU29" s="119" t="str">
        <f>IF(MIR_2021!BS38="","-",MIR_2021!BS38)</f>
        <v>-</v>
      </c>
      <c r="BV29" s="74" t="str">
        <f>IF(MIR_2021!BT38="","-",MIR_2021!BT38)</f>
        <v>-</v>
      </c>
      <c r="BW29" s="74" t="str">
        <f>IF(MIR_2021!BU38="","-",MIR_2021!BU38)</f>
        <v>-</v>
      </c>
      <c r="BX29" s="74" t="str">
        <f>IF(MIR_2021!BV38="","-",MIR_2021!BV38)</f>
        <v>-</v>
      </c>
      <c r="BY29" s="74" t="str">
        <f>IF(MIR_2021!BW38="","-",MIR_2021!BW38)</f>
        <v>-</v>
      </c>
      <c r="BZ29" s="74" t="str">
        <f>IF(MIR_2021!BX38="","-",MIR_2021!BX38)</f>
        <v>-</v>
      </c>
      <c r="CA29" s="119" t="str">
        <f>IF(MIR_2021!BY38="","-",MIR_2021!BY38)</f>
        <v>-</v>
      </c>
      <c r="CB29" s="119" t="str">
        <f>IF(MIR_2021!BZ38="","-",MIR_2021!BZ38)</f>
        <v>-</v>
      </c>
      <c r="CC29" s="74" t="str">
        <f>IF(MIR_2021!CA38="","-",MIR_2021!CA38)</f>
        <v>-</v>
      </c>
      <c r="CD29" s="74" t="str">
        <f>IF(MIR_2021!CB38="","-",MIR_2021!CB38)</f>
        <v>-</v>
      </c>
      <c r="CE29" s="74" t="str">
        <f>IF(MIR_2021!CC38="","-",MIR_2021!CC38)</f>
        <v>-</v>
      </c>
      <c r="CF29" s="74" t="str">
        <f>IF(MIR_2021!CD38="","-",MIR_2021!CD38)</f>
        <v>-</v>
      </c>
      <c r="CG29" s="74" t="str">
        <f>IF(MIR_2021!CE38="","-",MIR_2021!CE38)</f>
        <v>-</v>
      </c>
      <c r="CH29" s="119" t="str">
        <f>IF(MIR_2021!CF38="","-",MIR_2021!CF38)</f>
        <v>-</v>
      </c>
      <c r="CI29" s="119" t="str">
        <f>IF(MIR_2021!CG38="","-",MIR_2021!CG38)</f>
        <v>-</v>
      </c>
      <c r="CJ29" s="74" t="str">
        <f>IF(MIR_2021!CH38="","-",MIR_2021!CH38)</f>
        <v>-</v>
      </c>
      <c r="CK29" s="74" t="str">
        <f>IF(MIR_2021!CI38="","-",MIR_2021!CI38)</f>
        <v>-</v>
      </c>
      <c r="CL29" s="74" t="str">
        <f>IF(MIR_2021!CJ38="","-",MIR_2021!CJ38)</f>
        <v>-</v>
      </c>
      <c r="CM29" s="74" t="str">
        <f>IF(MIR_2021!CK38="","-",MIR_2021!CK38)</f>
        <v>-</v>
      </c>
      <c r="CN29" s="74" t="str">
        <f>IF(MIR_2021!CL38="","-",MIR_2021!CL38)</f>
        <v>-</v>
      </c>
      <c r="CO29" s="119" t="str">
        <f>IF(MIR_2021!CM38="","-",MIR_2021!CM38)</f>
        <v>-</v>
      </c>
      <c r="CP29" s="119" t="str">
        <f>IF(MIR_2021!CN38="","-",MIR_2021!CN38)</f>
        <v>-</v>
      </c>
      <c r="CQ29" s="74" t="str">
        <f>IF(MIR_2021!CO38="","-",MIR_2021!CO38)</f>
        <v>-</v>
      </c>
      <c r="CR29" s="74" t="str">
        <f>IF(MIR_2021!CP38="","-",MIR_2021!CP38)</f>
        <v>-</v>
      </c>
      <c r="CS29" s="74" t="str">
        <f>IF(MIR_2021!CQ38="","-",MIR_2021!CQ38)</f>
        <v>-</v>
      </c>
      <c r="CT29" s="74" t="str">
        <f>IF(MIR_2021!CR38="","-",MIR_2021!CR38)</f>
        <v>-</v>
      </c>
      <c r="CU29" s="74" t="str">
        <f>IF(MIR_2021!CS38="","-",MIR_2021!CS38)</f>
        <v>-</v>
      </c>
    </row>
    <row r="30" spans="1:99" s="68" customFormat="1" ht="13" x14ac:dyDescent="0.15">
      <c r="A30" s="67">
        <f>+VLOOKUP($D30,Catálogos!$A$14:$E$40,5,0)</f>
        <v>2</v>
      </c>
      <c r="B30" s="69" t="str">
        <f>+VLOOKUP(D30,Catálogos!$A$14:$C$40,3,FALSE)</f>
        <v>Promover el pleno ejercicio de los derechos de acceso a la información pública y de protección de datos personales, así como la transparencia y apertura de las instituciones públicas.</v>
      </c>
      <c r="C30" s="69" t="str">
        <f>+VLOOKUP(D30,Catálogos!$A$14:$F$40,6,FALSE)</f>
        <v>Presidencia</v>
      </c>
      <c r="D30" s="68" t="str">
        <f>+MID(MIR_2021!$D$6,1,3)</f>
        <v>170</v>
      </c>
      <c r="E30" s="69" t="str">
        <f>+MID(MIR_2021!$D$6,7,150)</f>
        <v>Dirección General de Comunicación Social y Difusión</v>
      </c>
      <c r="F30" s="68" t="str">
        <f>IF(MIR_2021!B39=0,F29,MIR_2021!B39)</f>
        <v>GOA09</v>
      </c>
      <c r="G30" s="68" t="str">
        <f>IF(MIR_2021!C39=0,G29,MIR_2021!C39)</f>
        <v>Actividad</v>
      </c>
      <c r="H30" s="69" t="str">
        <f>IF(MIR_2021!D39="",H29,MIR_2021!D39)</f>
        <v>2.2 Aplicación de una encuesta institucional de diagnóstico de los instrumentos de comunicación interna y el impacto de sus mensajes entre el personal del Instituto.</v>
      </c>
      <c r="I30" s="69" t="str">
        <f>+MIR_2021!E39</f>
        <v>Porcentaje de cumplimiento de las actividades calendarizadas para la aplicación de la encuesta de diagnóstico de instrumentos de comunicación interna.</v>
      </c>
      <c r="J30" s="69" t="str">
        <f>+MIR_2021!F39</f>
        <v>Mide, de acuerdo con lo planteado en la Política General de Comunicación Social, el avance logrado con respecto al calendario de actividades propuesto para la aplicación de la encuesta de diagnóstico de instrumentos de comunicación interna.</v>
      </c>
      <c r="K30" s="69" t="str">
        <f>+MIR_2021!G39</f>
        <v>(Número de actividades contempladas en el calendario para la aplicación de la encuesta finalizadas  / Número total de actividades contempladas en el calendario para la aplicación de la encuesta) * 100</v>
      </c>
      <c r="L30" s="69" t="str">
        <f>+MIR_2021!H39</f>
        <v>Número de actividades contempladas en el calendario para la aplicación de la Encuesta INAI de Instrumentos de Comunicación Interna finalizadas: Acciones ya concluidas dentro del calendario de actividades para la aplicación de la encuesta.</v>
      </c>
      <c r="M30" s="69" t="str">
        <f>+MIR_2021!I39</f>
        <v xml:space="preserve">Número total de actividades contempladas en el calendario para la aplicación de la Encuesta INAI de Instrumentos de Comunicación Interna: Suma de todas las acciones planteadas para la aplicación de la encuesta, mismas que inician con la elaboración del instrumento y concluyen con la obtención de resultados.
</v>
      </c>
      <c r="N30" s="69">
        <f>+MIR_2021!J39</f>
        <v>0</v>
      </c>
      <c r="O30" s="69">
        <f>+MIR_2021!K39</f>
        <v>0</v>
      </c>
      <c r="P30" s="69">
        <f>+MIR_2021!L39</f>
        <v>0</v>
      </c>
      <c r="Q30" s="69">
        <f>+MIR_2021!M39</f>
        <v>0</v>
      </c>
      <c r="R30" s="69">
        <f>+MIR_2021!N39</f>
        <v>0</v>
      </c>
      <c r="S30" s="69">
        <f>+MIR_2021!O39</f>
        <v>0</v>
      </c>
      <c r="T30" s="69">
        <f>+MIR_2021!P39</f>
        <v>0</v>
      </c>
      <c r="U30" s="69">
        <f>+MIR_2021!Q39</f>
        <v>0</v>
      </c>
      <c r="V30" s="69" t="str">
        <f>IF(MIR_2021!R39=0,V29,MIR_2021!R39)</f>
        <v>Anual</v>
      </c>
      <c r="W30" s="69" t="str">
        <f>IF(MIR_2021!S39=0,W29,MIR_2021!S39)</f>
        <v>Porcentaje</v>
      </c>
      <c r="X30" s="69" t="str">
        <f>+MIR_2021!V39</f>
        <v>Eficacia</v>
      </c>
      <c r="Y30" s="69" t="str">
        <f>+MIR_2021!W39</f>
        <v>Gestión</v>
      </c>
      <c r="Z30" s="69" t="str">
        <f>+MIR_2021!X39</f>
        <v>- Resultados de la Encuesta de medios de comunicación interna que obra en los expedientes de la DGCSD.
- Resultados de la Encuesta de instrumentos de comunicación interna, disponibles en www.intranet.inai.org.mx</v>
      </c>
      <c r="AA30" s="69" t="str">
        <f>IF(AND(MIR_2021!Y39="",H30=H29),AA29,MIR_2021!Y39)</f>
        <v>Los resultados de la encuesta son obtenidos en tiempo y forma.</v>
      </c>
      <c r="AB30" s="69" t="str">
        <f>+MIR_2021!Z39</f>
        <v>Relativo</v>
      </c>
      <c r="AC30" s="69" t="str">
        <f>+MIR_2021!AA39</f>
        <v>Acumulada</v>
      </c>
      <c r="AD30" s="69" t="str">
        <f>+MIR_2021!AB39</f>
        <v>Ascendente</v>
      </c>
      <c r="AE30" s="77">
        <f>+MIR_2021!AC39</f>
        <v>44197</v>
      </c>
      <c r="AF30" s="77">
        <f>+MIR_2021!AD39</f>
        <v>44561</v>
      </c>
      <c r="AG30" s="68">
        <f>+MIR_2021!AE39</f>
        <v>100</v>
      </c>
      <c r="AH30" s="68">
        <f>+MIR_2021!AF39</f>
        <v>2016</v>
      </c>
      <c r="AI30" s="68" t="str">
        <f>+MIR_2021!AG39</f>
        <v>La línea base se calculó con información de las actividades de 2016.</v>
      </c>
      <c r="AJ30" s="68">
        <f>+MIR_2021!AH39</f>
        <v>100</v>
      </c>
      <c r="AK30" s="68">
        <f>+MIR_2021!AN39</f>
        <v>0</v>
      </c>
      <c r="AL30" s="68" t="str">
        <f ca="1">IF(MIR_2021!AO39="","-",IF(AN30="No aplica","-",IF(MIR_2021!AO39="Sin avance","Sin avance",IF(MIR_2021!AO39&lt;&gt;"Sin avance",IFERROR(_xlfn.FORMULATEXT(MIR_2021!AO39),CONCATENATE("=",MIR_2021!AO39)),"0"))))</f>
        <v>-</v>
      </c>
      <c r="AM30" s="68" t="str">
        <f ca="1">+MIR_2021!AP39</f>
        <v>No aplica</v>
      </c>
      <c r="AN30" s="68" t="str">
        <f ca="1">+MIR_2021!AQ39</f>
        <v>No aplica</v>
      </c>
      <c r="AO30" s="68" t="str">
        <f ca="1">+MIR_2021!AR39</f>
        <v>No aplica</v>
      </c>
      <c r="AP30" s="78" t="str">
        <f>IF(MIR_2021!AS39="","-",MIR_2021!AS39)</f>
        <v>-</v>
      </c>
      <c r="AQ30" s="68">
        <f>+MIR_2021!AT39</f>
        <v>0</v>
      </c>
      <c r="AR30" s="68" t="str">
        <f ca="1">+IF(MIR_2021!AU39="","-",IF(AT30="No aplica","-",IF(MIR_2021!AU39="Sin avance","Sin avance",IF(MIR_2021!AU39&lt;&gt;"Sin avance",IFERROR(_xlfn.FORMULATEXT(MIR_2021!AU39),CONCATENATE("=",MIR_2021!AU39)),"0"))))</f>
        <v>-</v>
      </c>
      <c r="AS30" s="68" t="str">
        <f ca="1">+MIR_2021!AV39</f>
        <v>No aplica</v>
      </c>
      <c r="AT30" s="68" t="str">
        <f ca="1">+MIR_2021!AW39</f>
        <v>No aplica</v>
      </c>
      <c r="AU30" s="68" t="str">
        <f ca="1">+MIR_2021!AX39</f>
        <v>No aplica</v>
      </c>
      <c r="AV30" s="78" t="str">
        <f>IF(MIR_2021!AY39="","-",MIR_2021!AY39)</f>
        <v>-</v>
      </c>
      <c r="AW30" s="68">
        <f>+MIR_2021!AZ39</f>
        <v>0</v>
      </c>
      <c r="AX30" s="70" t="str">
        <f ca="1">+IF(MIR_2021!BA39="","-",IF(AZ30="No aplica","-",IF(MIR_2021!BA39="Sin avance","Sin avance",IF(MIR_2021!BA39&lt;&gt;"Sin avance",IFERROR(_xlfn.FORMULATEXT(MIR_2021!BA39),CONCATENATE("=",MIR_2021!BA39)),"0"))))</f>
        <v>-</v>
      </c>
      <c r="AY30" s="68" t="str">
        <f ca="1">+MIR_2021!BB39</f>
        <v>No aplica</v>
      </c>
      <c r="AZ30" s="68" t="str">
        <f ca="1">+MIR_2021!BC39</f>
        <v>No aplica</v>
      </c>
      <c r="BA30" s="68" t="str">
        <f ca="1">+MIR_2021!BD39</f>
        <v>No aplica</v>
      </c>
      <c r="BB30" s="78" t="str">
        <f>IF(MIR_2021!BE39="","-",MIR_2021!BE39)</f>
        <v>-</v>
      </c>
      <c r="BC30" s="68">
        <f>+MIR_2021!BF39</f>
        <v>0</v>
      </c>
      <c r="BD30" s="68" t="str">
        <f ca="1">+IF(MIR_2021!BG39="","-",IF(BF30="No aplica","-",IF(MIR_2021!BG39="Sin avance","Sin avance",IF(MIR_2021!BG39&lt;&gt;"Sin avance",IFERROR(_xlfn.FORMULATEXT(MIR_2021!BG39),CONCATENATE("=",MIR_2021!BG39)),"0"))))</f>
        <v>-</v>
      </c>
      <c r="BE30" s="68" t="str">
        <f ca="1">+MIR_2021!BH39</f>
        <v>No aplica</v>
      </c>
      <c r="BF30" s="68" t="str">
        <f ca="1">+MIR_2021!BI39</f>
        <v>No aplica</v>
      </c>
      <c r="BG30" s="68" t="str">
        <f ca="1">+MIR_2021!BJ39</f>
        <v>No aplica</v>
      </c>
      <c r="BH30" s="78" t="str">
        <f>IF(MIR_2021!BK39="","-",MIR_2021!BK39)</f>
        <v>-</v>
      </c>
      <c r="BI30" s="68">
        <f>+MIR_2021!AH39</f>
        <v>100</v>
      </c>
      <c r="BJ30" s="71" t="str">
        <f ca="1">+IF(MIR_2021!AI39="","-",IF(BL30="No aplica","-",IF(MIR_2021!AI39="Sin avance","Sin avance",IF(MIR_2021!AI39&lt;&gt;"Sin avance",IFERROR(_xlfn.FORMULATEXT(MIR_2021!AI39),CONCATENATE("=",MIR_2021!AI39)),"-"))))</f>
        <v>-</v>
      </c>
      <c r="BK30" s="68" t="str">
        <f ca="1">+MIR_2021!AJ39</f>
        <v/>
      </c>
      <c r="BL30" s="68" t="str">
        <f ca="1">+MIR_2021!AK39</f>
        <v>Ingresar meta alcanzada</v>
      </c>
      <c r="BM30" s="68" t="str">
        <f ca="1">+MIR_2021!AL39</f>
        <v/>
      </c>
      <c r="BN30" s="78" t="str">
        <f>IF(MIR_2021!AM39="","-",MIR_2021!AM39)</f>
        <v>-</v>
      </c>
      <c r="BO30" s="119" t="str">
        <f>IF(MIR_2021!BL39="","-",MIR_2021!BL39)</f>
        <v>Actividad asociada a gasto administrativo</v>
      </c>
      <c r="BP30" s="119" t="str">
        <f>IF(MIR_2021!BM39="","-",MIR_2021!BM39)</f>
        <v>-</v>
      </c>
      <c r="BQ30" s="119" t="str">
        <f>IF(MIR_2021!BN39="","-",MIR_2021!BN39)</f>
        <v>-</v>
      </c>
      <c r="BR30" s="119" t="str">
        <f>IF(MIR_2021!BO39="","-",MIR_2021!BO39)</f>
        <v>-</v>
      </c>
      <c r="BS30" s="74" t="str">
        <f>IF(MIR_2021!BP39="","-",MIR_2021!BP39)</f>
        <v>-</v>
      </c>
      <c r="BT30" s="119" t="str">
        <f>IF(MIR_2021!BR39="","-",MIR_2021!BR39)</f>
        <v>Actividad asociada a gasto administrativo</v>
      </c>
      <c r="BU30" s="119" t="str">
        <f>IF(MIR_2021!BS39="","-",MIR_2021!BS39)</f>
        <v>-</v>
      </c>
      <c r="BV30" s="74" t="str">
        <f>IF(MIR_2021!BT39="","-",MIR_2021!BT39)</f>
        <v>-</v>
      </c>
      <c r="BW30" s="74" t="str">
        <f>IF(MIR_2021!BU39="","-",MIR_2021!BU39)</f>
        <v>-</v>
      </c>
      <c r="BX30" s="74" t="str">
        <f>IF(MIR_2021!BV39="","-",MIR_2021!BV39)</f>
        <v>-</v>
      </c>
      <c r="BY30" s="74" t="str">
        <f>IF(MIR_2021!BW39="","-",MIR_2021!BW39)</f>
        <v>-</v>
      </c>
      <c r="BZ30" s="74" t="str">
        <f>IF(MIR_2021!BX39="","-",MIR_2021!BX39)</f>
        <v>-</v>
      </c>
      <c r="CA30" s="119" t="str">
        <f>IF(MIR_2021!BY39="","-",MIR_2021!BY39)</f>
        <v>"Actividad asociada a gasto administrativo"</v>
      </c>
      <c r="CB30" s="119" t="str">
        <f>IF(MIR_2021!BZ39="","-",MIR_2021!BZ39)</f>
        <v>-</v>
      </c>
      <c r="CC30" s="74" t="str">
        <f>IF(MIR_2021!CA39="","-",MIR_2021!CA39)</f>
        <v>-</v>
      </c>
      <c r="CD30" s="74" t="str">
        <f>IF(MIR_2021!CB39="","-",MIR_2021!CB39)</f>
        <v>-</v>
      </c>
      <c r="CE30" s="74" t="str">
        <f>IF(MIR_2021!CC39="","-",MIR_2021!CC39)</f>
        <v>-</v>
      </c>
      <c r="CF30" s="74" t="str">
        <f>IF(MIR_2021!CD39="","-",MIR_2021!CD39)</f>
        <v>-</v>
      </c>
      <c r="CG30" s="74" t="str">
        <f>IF(MIR_2021!CE39="","-",MIR_2021!CE39)</f>
        <v>-</v>
      </c>
      <c r="CH30" s="119" t="str">
        <f>IF(MIR_2021!CF39="","-",MIR_2021!CF39)</f>
        <v>"Actividad asociada a gasto administrativo"</v>
      </c>
      <c r="CI30" s="119" t="str">
        <f>IF(MIR_2021!CG39="","-",MIR_2021!CG39)</f>
        <v>-</v>
      </c>
      <c r="CJ30" s="74" t="str">
        <f>IF(MIR_2021!CH39="","-",MIR_2021!CH39)</f>
        <v>-</v>
      </c>
      <c r="CK30" s="74" t="str">
        <f>IF(MIR_2021!CI39="","-",MIR_2021!CI39)</f>
        <v>-</v>
      </c>
      <c r="CL30" s="74" t="str">
        <f>IF(MIR_2021!CJ39="","-",MIR_2021!CJ39)</f>
        <v>-</v>
      </c>
      <c r="CM30" s="74" t="str">
        <f>IF(MIR_2021!CK39="","-",MIR_2021!CK39)</f>
        <v>-</v>
      </c>
      <c r="CN30" s="74" t="str">
        <f>IF(MIR_2021!CL39="","-",MIR_2021!CL39)</f>
        <v>-</v>
      </c>
      <c r="CO30" s="119" t="str">
        <f>IF(MIR_2021!CM39="","-",MIR_2021!CM39)</f>
        <v>"Actividad asociada a gasto administrativo"</v>
      </c>
      <c r="CP30" s="119" t="str">
        <f>IF(MIR_2021!CN39="","-",MIR_2021!CN39)</f>
        <v>-</v>
      </c>
      <c r="CQ30" s="74" t="str">
        <f>IF(MIR_2021!CO39="","-",MIR_2021!CO39)</f>
        <v>-</v>
      </c>
      <c r="CR30" s="74" t="str">
        <f>IF(MIR_2021!CP39="","-",MIR_2021!CP39)</f>
        <v>-</v>
      </c>
      <c r="CS30" s="74" t="str">
        <f>IF(MIR_2021!CQ39="","-",MIR_2021!CQ39)</f>
        <v>-</v>
      </c>
      <c r="CT30" s="74" t="str">
        <f>IF(MIR_2021!CR39="","-",MIR_2021!CR39)</f>
        <v>-</v>
      </c>
      <c r="CU30" s="74" t="str">
        <f>IF(MIR_2021!CS39="","-",MIR_2021!CS39)</f>
        <v>-</v>
      </c>
    </row>
    <row r="31" spans="1:99" s="68" customFormat="1" ht="13" x14ac:dyDescent="0.15">
      <c r="A31" s="67">
        <f>+VLOOKUP($D31,Catálogos!$A$14:$E$40,5,0)</f>
        <v>2</v>
      </c>
      <c r="B31" s="69" t="str">
        <f>+VLOOKUP(D31,Catálogos!$A$14:$C$40,3,FALSE)</f>
        <v>Promover el pleno ejercicio de los derechos de acceso a la información pública y de protección de datos personales, así como la transparencia y apertura de las instituciones públicas.</v>
      </c>
      <c r="C31" s="69" t="str">
        <f>+VLOOKUP(D31,Catálogos!$A$14:$F$40,6,FALSE)</f>
        <v>Presidencia</v>
      </c>
      <c r="D31" s="68" t="str">
        <f>+MID(MIR_2021!$D$6,1,3)</f>
        <v>170</v>
      </c>
      <c r="E31" s="69" t="str">
        <f>+MID(MIR_2021!$D$6,7,150)</f>
        <v>Dirección General de Comunicación Social y Difusión</v>
      </c>
      <c r="F31" s="68" t="str">
        <f>IF(MIR_2021!B40=0,F30,MIR_2021!B40)</f>
        <v>GOA09</v>
      </c>
      <c r="G31" s="68" t="str">
        <f>IF(MIR_2021!C40=0,G30,MIR_2021!C40)</f>
        <v>Actividad</v>
      </c>
      <c r="H31" s="69" t="str">
        <f>IF(MIR_2021!D40="",H30,MIR_2021!D40)</f>
        <v>2.2 Aplicación de una encuesta institucional de diagnóstico de los instrumentos de comunicación interna y el impacto de sus mensajes entre el personal del Instituto.</v>
      </c>
      <c r="I31" s="69">
        <f>+MIR_2021!E40</f>
        <v>0</v>
      </c>
      <c r="J31" s="69">
        <f>+MIR_2021!F40</f>
        <v>0</v>
      </c>
      <c r="K31" s="69">
        <f>+MIR_2021!G40</f>
        <v>0</v>
      </c>
      <c r="L31" s="69">
        <f>+MIR_2021!H40</f>
        <v>0</v>
      </c>
      <c r="M31" s="69">
        <f>+MIR_2021!I40</f>
        <v>0</v>
      </c>
      <c r="N31" s="69">
        <f>+MIR_2021!J40</f>
        <v>0</v>
      </c>
      <c r="O31" s="69">
        <f>+MIR_2021!K40</f>
        <v>0</v>
      </c>
      <c r="P31" s="69">
        <f>+MIR_2021!L40</f>
        <v>0</v>
      </c>
      <c r="Q31" s="69">
        <f>+MIR_2021!M40</f>
        <v>0</v>
      </c>
      <c r="R31" s="69">
        <f>+MIR_2021!N40</f>
        <v>0</v>
      </c>
      <c r="S31" s="69">
        <f>+MIR_2021!O40</f>
        <v>0</v>
      </c>
      <c r="T31" s="69">
        <f>+MIR_2021!P40</f>
        <v>0</v>
      </c>
      <c r="U31" s="69">
        <f>+MIR_2021!Q40</f>
        <v>0</v>
      </c>
      <c r="V31" s="69" t="str">
        <f>IF(MIR_2021!R40=0,V30,MIR_2021!R40)</f>
        <v>Anual</v>
      </c>
      <c r="W31" s="69" t="str">
        <f>IF(MIR_2021!S40=0,W30,MIR_2021!S40)</f>
        <v>Porcentaje</v>
      </c>
      <c r="X31" s="69">
        <f>+MIR_2021!V40</f>
        <v>0</v>
      </c>
      <c r="Y31" s="69">
        <f>+MIR_2021!W40</f>
        <v>0</v>
      </c>
      <c r="Z31" s="69">
        <f>+MIR_2021!X40</f>
        <v>0</v>
      </c>
      <c r="AA31" s="69" t="str">
        <f>IF(AND(MIR_2021!Y40="",H31=H30),AA30,MIR_2021!Y40)</f>
        <v>Los resultados de la encuesta son obtenidos en tiempo y forma.</v>
      </c>
      <c r="AB31" s="69">
        <f>+MIR_2021!Z40</f>
        <v>0</v>
      </c>
      <c r="AC31" s="69">
        <f>+MIR_2021!AA40</f>
        <v>0</v>
      </c>
      <c r="AD31" s="69">
        <f>+MIR_2021!AB40</f>
        <v>0</v>
      </c>
      <c r="AE31" s="77">
        <f>+MIR_2021!AC40</f>
        <v>0</v>
      </c>
      <c r="AF31" s="77">
        <f>+MIR_2021!AD40</f>
        <v>0</v>
      </c>
      <c r="AG31" s="68">
        <f>+MIR_2021!AE40</f>
        <v>0</v>
      </c>
      <c r="AH31" s="68">
        <f>+MIR_2021!AF40</f>
        <v>0</v>
      </c>
      <c r="AI31" s="68">
        <f>+MIR_2021!AG40</f>
        <v>0</v>
      </c>
      <c r="AJ31" s="68">
        <f>+MIR_2021!AH40</f>
        <v>0</v>
      </c>
      <c r="AK31" s="68">
        <f>+MIR_2021!AN40</f>
        <v>0</v>
      </c>
      <c r="AL31" s="68" t="str">
        <f ca="1">IF(MIR_2021!AO40="","-",IF(AN31="No aplica","-",IF(MIR_2021!AO40="Sin avance","Sin avance",IF(MIR_2021!AO40&lt;&gt;"Sin avance",IFERROR(_xlfn.FORMULATEXT(MIR_2021!AO40),CONCATENATE("=",MIR_2021!AO40)),"0"))))</f>
        <v>-</v>
      </c>
      <c r="AM31" s="68">
        <f>+MIR_2021!AP40</f>
        <v>0</v>
      </c>
      <c r="AN31" s="68">
        <f>+MIR_2021!AQ40</f>
        <v>0</v>
      </c>
      <c r="AO31" s="68">
        <f>+MIR_2021!AR40</f>
        <v>0</v>
      </c>
      <c r="AP31" s="78" t="str">
        <f>IF(MIR_2021!AS40="","-",MIR_2021!AS40)</f>
        <v>-</v>
      </c>
      <c r="AQ31" s="68">
        <f>+MIR_2021!AT40</f>
        <v>0</v>
      </c>
      <c r="AR31" s="68" t="str">
        <f ca="1">+IF(MIR_2021!AU40="","-",IF(AT31="No aplica","-",IF(MIR_2021!AU40="Sin avance","Sin avance",IF(MIR_2021!AU40&lt;&gt;"Sin avance",IFERROR(_xlfn.FORMULATEXT(MIR_2021!AU40),CONCATENATE("=",MIR_2021!AU40)),"0"))))</f>
        <v>-</v>
      </c>
      <c r="AS31" s="68">
        <f>+MIR_2021!AV40</f>
        <v>0</v>
      </c>
      <c r="AT31" s="68">
        <f>+MIR_2021!AW40</f>
        <v>0</v>
      </c>
      <c r="AU31" s="68">
        <f>+MIR_2021!AX40</f>
        <v>0</v>
      </c>
      <c r="AV31" s="78" t="str">
        <f>IF(MIR_2021!AY40="","-",MIR_2021!AY40)</f>
        <v>-</v>
      </c>
      <c r="AW31" s="68">
        <f>+MIR_2021!AZ40</f>
        <v>0</v>
      </c>
      <c r="AX31" s="70" t="str">
        <f ca="1">+IF(MIR_2021!BA40="","-",IF(AZ31="No aplica","-",IF(MIR_2021!BA40="Sin avance","Sin avance",IF(MIR_2021!BA40&lt;&gt;"Sin avance",IFERROR(_xlfn.FORMULATEXT(MIR_2021!BA40),CONCATENATE("=",MIR_2021!BA40)),"0"))))</f>
        <v>-</v>
      </c>
      <c r="AY31" s="68">
        <f>+MIR_2021!BB40</f>
        <v>0</v>
      </c>
      <c r="AZ31" s="68">
        <f>+MIR_2021!BC40</f>
        <v>0</v>
      </c>
      <c r="BA31" s="68">
        <f>+MIR_2021!BD40</f>
        <v>0</v>
      </c>
      <c r="BB31" s="78" t="str">
        <f>IF(MIR_2021!BE40="","-",MIR_2021!BE40)</f>
        <v>-</v>
      </c>
      <c r="BC31" s="68">
        <f>+MIR_2021!BF40</f>
        <v>0</v>
      </c>
      <c r="BD31" s="68" t="str">
        <f ca="1">+IF(MIR_2021!BG40="","-",IF(BF31="No aplica","-",IF(MIR_2021!BG40="Sin avance","Sin avance",IF(MIR_2021!BG40&lt;&gt;"Sin avance",IFERROR(_xlfn.FORMULATEXT(MIR_2021!BG40),CONCATENATE("=",MIR_2021!BG40)),"0"))))</f>
        <v>-</v>
      </c>
      <c r="BE31" s="68">
        <f>+MIR_2021!BH40</f>
        <v>0</v>
      </c>
      <c r="BF31" s="68">
        <f>+MIR_2021!BI40</f>
        <v>0</v>
      </c>
      <c r="BG31" s="68">
        <f>+MIR_2021!BJ40</f>
        <v>0</v>
      </c>
      <c r="BH31" s="78" t="str">
        <f>IF(MIR_2021!BK40="","-",MIR_2021!BK40)</f>
        <v>-</v>
      </c>
      <c r="BI31" s="68">
        <f>+MIR_2021!AH40</f>
        <v>0</v>
      </c>
      <c r="BJ31" s="71" t="str">
        <f ca="1">+IF(MIR_2021!AI40="","-",IF(BL31="No aplica","-",IF(MIR_2021!AI40="Sin avance","Sin avance",IF(MIR_2021!AI40&lt;&gt;"Sin avance",IFERROR(_xlfn.FORMULATEXT(MIR_2021!AI40),CONCATENATE("=",MIR_2021!AI40)),"-"))))</f>
        <v>-</v>
      </c>
      <c r="BK31" s="68">
        <f>+MIR_2021!AJ40</f>
        <v>0</v>
      </c>
      <c r="BL31" s="68">
        <f>+MIR_2021!AK40</f>
        <v>0</v>
      </c>
      <c r="BM31" s="68">
        <f>+MIR_2021!AL40</f>
        <v>0</v>
      </c>
      <c r="BN31" s="78" t="str">
        <f>IF(MIR_2021!AM40="","-",MIR_2021!AM40)</f>
        <v>-</v>
      </c>
      <c r="BO31" s="119" t="str">
        <f>IF(MIR_2021!BL40="","-",MIR_2021!BL40)</f>
        <v>-</v>
      </c>
      <c r="BP31" s="119" t="str">
        <f>IF(MIR_2021!BM40="","-",MIR_2021!BM40)</f>
        <v>-</v>
      </c>
      <c r="BQ31" s="119" t="str">
        <f>IF(MIR_2021!BN40="","-",MIR_2021!BN40)</f>
        <v>-</v>
      </c>
      <c r="BR31" s="119" t="str">
        <f>IF(MIR_2021!BO40="","-",MIR_2021!BO40)</f>
        <v>-</v>
      </c>
      <c r="BS31" s="74" t="str">
        <f>IF(MIR_2021!BP40="","-",MIR_2021!BP40)</f>
        <v>-</v>
      </c>
      <c r="BT31" s="119" t="str">
        <f>IF(MIR_2021!BR40="","-",MIR_2021!BR40)</f>
        <v>-</v>
      </c>
      <c r="BU31" s="119" t="str">
        <f>IF(MIR_2021!BS40="","-",MIR_2021!BS40)</f>
        <v>-</v>
      </c>
      <c r="BV31" s="74" t="str">
        <f>IF(MIR_2021!BT40="","-",MIR_2021!BT40)</f>
        <v>-</v>
      </c>
      <c r="BW31" s="74" t="str">
        <f>IF(MIR_2021!BU40="","-",MIR_2021!BU40)</f>
        <v>-</v>
      </c>
      <c r="BX31" s="74" t="str">
        <f>IF(MIR_2021!BV40="","-",MIR_2021!BV40)</f>
        <v>-</v>
      </c>
      <c r="BY31" s="74" t="str">
        <f>IF(MIR_2021!BW40="","-",MIR_2021!BW40)</f>
        <v>-</v>
      </c>
      <c r="BZ31" s="74" t="str">
        <f>IF(MIR_2021!BX40="","-",MIR_2021!BX40)</f>
        <v>-</v>
      </c>
      <c r="CA31" s="119" t="str">
        <f>IF(MIR_2021!BY40="","-",MIR_2021!BY40)</f>
        <v>-</v>
      </c>
      <c r="CB31" s="119" t="str">
        <f>IF(MIR_2021!BZ40="","-",MIR_2021!BZ40)</f>
        <v>-</v>
      </c>
      <c r="CC31" s="74" t="str">
        <f>IF(MIR_2021!CA40="","-",MIR_2021!CA40)</f>
        <v>-</v>
      </c>
      <c r="CD31" s="74" t="str">
        <f>IF(MIR_2021!CB40="","-",MIR_2021!CB40)</f>
        <v>-</v>
      </c>
      <c r="CE31" s="74" t="str">
        <f>IF(MIR_2021!CC40="","-",MIR_2021!CC40)</f>
        <v>-</v>
      </c>
      <c r="CF31" s="74" t="str">
        <f>IF(MIR_2021!CD40="","-",MIR_2021!CD40)</f>
        <v>-</v>
      </c>
      <c r="CG31" s="74" t="str">
        <f>IF(MIR_2021!CE40="","-",MIR_2021!CE40)</f>
        <v>-</v>
      </c>
      <c r="CH31" s="119" t="str">
        <f>IF(MIR_2021!CF40="","-",MIR_2021!CF40)</f>
        <v>-</v>
      </c>
      <c r="CI31" s="119" t="str">
        <f>IF(MIR_2021!CG40="","-",MIR_2021!CG40)</f>
        <v>-</v>
      </c>
      <c r="CJ31" s="74" t="str">
        <f>IF(MIR_2021!CH40="","-",MIR_2021!CH40)</f>
        <v>-</v>
      </c>
      <c r="CK31" s="74" t="str">
        <f>IF(MIR_2021!CI40="","-",MIR_2021!CI40)</f>
        <v>-</v>
      </c>
      <c r="CL31" s="74" t="str">
        <f>IF(MIR_2021!CJ40="","-",MIR_2021!CJ40)</f>
        <v>-</v>
      </c>
      <c r="CM31" s="74" t="str">
        <f>IF(MIR_2021!CK40="","-",MIR_2021!CK40)</f>
        <v>-</v>
      </c>
      <c r="CN31" s="74" t="str">
        <f>IF(MIR_2021!CL40="","-",MIR_2021!CL40)</f>
        <v>-</v>
      </c>
      <c r="CO31" s="119" t="str">
        <f>IF(MIR_2021!CM40="","-",MIR_2021!CM40)</f>
        <v>-</v>
      </c>
      <c r="CP31" s="119" t="str">
        <f>IF(MIR_2021!CN40="","-",MIR_2021!CN40)</f>
        <v>-</v>
      </c>
      <c r="CQ31" s="74" t="str">
        <f>IF(MIR_2021!CO40="","-",MIR_2021!CO40)</f>
        <v>-</v>
      </c>
      <c r="CR31" s="74" t="str">
        <f>IF(MIR_2021!CP40="","-",MIR_2021!CP40)</f>
        <v>-</v>
      </c>
      <c r="CS31" s="74" t="str">
        <f>IF(MIR_2021!CQ40="","-",MIR_2021!CQ40)</f>
        <v>-</v>
      </c>
      <c r="CT31" s="74" t="str">
        <f>IF(MIR_2021!CR40="","-",MIR_2021!CR40)</f>
        <v>-</v>
      </c>
      <c r="CU31" s="74" t="str">
        <f>IF(MIR_2021!CS40="","-",MIR_2021!CS40)</f>
        <v>-</v>
      </c>
    </row>
    <row r="32" spans="1:99" s="68" customFormat="1" ht="13" x14ac:dyDescent="0.15">
      <c r="A32" s="67">
        <f>+VLOOKUP($D32,Catálogos!$A$14:$E$40,5,0)</f>
        <v>2</v>
      </c>
      <c r="B32" s="69" t="str">
        <f>+VLOOKUP(D32,Catálogos!$A$14:$C$40,3,FALSE)</f>
        <v>Promover el pleno ejercicio de los derechos de acceso a la información pública y de protección de datos personales, así como la transparencia y apertura de las instituciones públicas.</v>
      </c>
      <c r="C32" s="69" t="str">
        <f>+VLOOKUP(D32,Catálogos!$A$14:$F$40,6,FALSE)</f>
        <v>Presidencia</v>
      </c>
      <c r="D32" s="68" t="str">
        <f>+MID(MIR_2021!$D$6,1,3)</f>
        <v>170</v>
      </c>
      <c r="E32" s="69" t="str">
        <f>+MID(MIR_2021!$D$6,7,150)</f>
        <v>Dirección General de Comunicación Social y Difusión</v>
      </c>
      <c r="F32" s="68" t="str">
        <f>IF(MIR_2021!B41=0,F31,MIR_2021!B41)</f>
        <v>GOA09</v>
      </c>
      <c r="G32" s="68" t="str">
        <f>IF(MIR_2021!C41=0,G31,MIR_2021!C41)</f>
        <v>Actividad</v>
      </c>
      <c r="H32" s="69" t="str">
        <f>IF(MIR_2021!D41="",H31,MIR_2021!D41)</f>
        <v>2.2 Aplicación de una encuesta institucional de diagnóstico de los instrumentos de comunicación interna y el impacto de sus mensajes entre el personal del Instituto.</v>
      </c>
      <c r="I32" s="69">
        <f>+MIR_2021!E41</f>
        <v>0</v>
      </c>
      <c r="J32" s="69">
        <f>+MIR_2021!F41</f>
        <v>0</v>
      </c>
      <c r="K32" s="69">
        <f>+MIR_2021!G41</f>
        <v>0</v>
      </c>
      <c r="L32" s="69">
        <f>+MIR_2021!H41</f>
        <v>0</v>
      </c>
      <c r="M32" s="69">
        <f>+MIR_2021!I41</f>
        <v>0</v>
      </c>
      <c r="N32" s="69">
        <f>+MIR_2021!J41</f>
        <v>0</v>
      </c>
      <c r="O32" s="69">
        <f>+MIR_2021!K41</f>
        <v>0</v>
      </c>
      <c r="P32" s="69">
        <f>+MIR_2021!L41</f>
        <v>0</v>
      </c>
      <c r="Q32" s="69">
        <f>+MIR_2021!M41</f>
        <v>0</v>
      </c>
      <c r="R32" s="69">
        <f>+MIR_2021!N41</f>
        <v>0</v>
      </c>
      <c r="S32" s="69">
        <f>+MIR_2021!O41</f>
        <v>0</v>
      </c>
      <c r="T32" s="69">
        <f>+MIR_2021!P41</f>
        <v>0</v>
      </c>
      <c r="U32" s="69">
        <f>+MIR_2021!Q41</f>
        <v>0</v>
      </c>
      <c r="V32" s="69" t="str">
        <f>IF(MIR_2021!R41=0,V31,MIR_2021!R41)</f>
        <v>Anual</v>
      </c>
      <c r="W32" s="69" t="str">
        <f>IF(MIR_2021!S41=0,W31,MIR_2021!S41)</f>
        <v>Porcentaje</v>
      </c>
      <c r="X32" s="69">
        <f>+MIR_2021!V41</f>
        <v>0</v>
      </c>
      <c r="Y32" s="69">
        <f>+MIR_2021!W41</f>
        <v>0</v>
      </c>
      <c r="Z32" s="69">
        <f>+MIR_2021!X41</f>
        <v>0</v>
      </c>
      <c r="AA32" s="69" t="str">
        <f>IF(AND(MIR_2021!Y41="",H32=H31),AA31,MIR_2021!Y41)</f>
        <v>Los resultados de la encuesta son obtenidos en tiempo y forma.</v>
      </c>
      <c r="AB32" s="69">
        <f>+MIR_2021!Z41</f>
        <v>0</v>
      </c>
      <c r="AC32" s="69">
        <f>+MIR_2021!AA41</f>
        <v>0</v>
      </c>
      <c r="AD32" s="69">
        <f>+MIR_2021!AB41</f>
        <v>0</v>
      </c>
      <c r="AE32" s="77">
        <f>+MIR_2021!AC41</f>
        <v>0</v>
      </c>
      <c r="AF32" s="77">
        <f>+MIR_2021!AD41</f>
        <v>0</v>
      </c>
      <c r="AG32" s="68">
        <f>+MIR_2021!AE41</f>
        <v>0</v>
      </c>
      <c r="AH32" s="68">
        <f>+MIR_2021!AF41</f>
        <v>0</v>
      </c>
      <c r="AI32" s="68">
        <f>+MIR_2021!AG41</f>
        <v>0</v>
      </c>
      <c r="AJ32" s="68">
        <f>+MIR_2021!AH41</f>
        <v>0</v>
      </c>
      <c r="AK32" s="68">
        <f>+MIR_2021!AN41</f>
        <v>0</v>
      </c>
      <c r="AL32" s="68" t="str">
        <f ca="1">IF(MIR_2021!AO41="","-",IF(AN32="No aplica","-",IF(MIR_2021!AO41="Sin avance","Sin avance",IF(MIR_2021!AO41&lt;&gt;"Sin avance",IFERROR(_xlfn.FORMULATEXT(MIR_2021!AO41),CONCATENATE("=",MIR_2021!AO41)),"0"))))</f>
        <v>-</v>
      </c>
      <c r="AM32" s="68">
        <f>+MIR_2021!AP41</f>
        <v>0</v>
      </c>
      <c r="AN32" s="68">
        <f>+MIR_2021!AQ41</f>
        <v>0</v>
      </c>
      <c r="AO32" s="68">
        <f>+MIR_2021!AR41</f>
        <v>0</v>
      </c>
      <c r="AP32" s="78" t="str">
        <f>IF(MIR_2021!AS41="","-",MIR_2021!AS41)</f>
        <v>-</v>
      </c>
      <c r="AQ32" s="68">
        <f>+MIR_2021!AT41</f>
        <v>0</v>
      </c>
      <c r="AR32" s="68" t="str">
        <f ca="1">+IF(MIR_2021!AU41="","-",IF(AT32="No aplica","-",IF(MIR_2021!AU41="Sin avance","Sin avance",IF(MIR_2021!AU41&lt;&gt;"Sin avance",IFERROR(_xlfn.FORMULATEXT(MIR_2021!AU41),CONCATENATE("=",MIR_2021!AU41)),"0"))))</f>
        <v>-</v>
      </c>
      <c r="AS32" s="68">
        <f>+MIR_2021!AV41</f>
        <v>0</v>
      </c>
      <c r="AT32" s="68">
        <f>+MIR_2021!AW41</f>
        <v>0</v>
      </c>
      <c r="AU32" s="68">
        <f>+MIR_2021!AX41</f>
        <v>0</v>
      </c>
      <c r="AV32" s="78" t="str">
        <f>IF(MIR_2021!AY41="","-",MIR_2021!AY41)</f>
        <v>-</v>
      </c>
      <c r="AW32" s="68">
        <f>+MIR_2021!AZ41</f>
        <v>0</v>
      </c>
      <c r="AX32" s="70" t="str">
        <f ca="1">+IF(MIR_2021!BA41="","-",IF(AZ32="No aplica","-",IF(MIR_2021!BA41="Sin avance","Sin avance",IF(MIR_2021!BA41&lt;&gt;"Sin avance",IFERROR(_xlfn.FORMULATEXT(MIR_2021!BA41),CONCATENATE("=",MIR_2021!BA41)),"0"))))</f>
        <v>-</v>
      </c>
      <c r="AY32" s="68">
        <f>+MIR_2021!BB41</f>
        <v>0</v>
      </c>
      <c r="AZ32" s="68">
        <f>+MIR_2021!BC41</f>
        <v>0</v>
      </c>
      <c r="BA32" s="68">
        <f>+MIR_2021!BD41</f>
        <v>0</v>
      </c>
      <c r="BB32" s="78" t="str">
        <f>IF(MIR_2021!BE41="","-",MIR_2021!BE41)</f>
        <v>-</v>
      </c>
      <c r="BC32" s="68">
        <f>+MIR_2021!BF41</f>
        <v>0</v>
      </c>
      <c r="BD32" s="68" t="str">
        <f ca="1">+IF(MIR_2021!BG41="","-",IF(BF32="No aplica","-",IF(MIR_2021!BG41="Sin avance","Sin avance",IF(MIR_2021!BG41&lt;&gt;"Sin avance",IFERROR(_xlfn.FORMULATEXT(MIR_2021!BG41),CONCATENATE("=",MIR_2021!BG41)),"0"))))</f>
        <v>-</v>
      </c>
      <c r="BE32" s="68">
        <f>+MIR_2021!BH41</f>
        <v>0</v>
      </c>
      <c r="BF32" s="68">
        <f>+MIR_2021!BI41</f>
        <v>0</v>
      </c>
      <c r="BG32" s="68">
        <f>+MIR_2021!BJ41</f>
        <v>0</v>
      </c>
      <c r="BH32" s="78" t="str">
        <f>IF(MIR_2021!BK41="","-",MIR_2021!BK41)</f>
        <v>-</v>
      </c>
      <c r="BI32" s="68">
        <f>+MIR_2021!AH41</f>
        <v>0</v>
      </c>
      <c r="BJ32" s="71" t="str">
        <f ca="1">+IF(MIR_2021!AI41="","-",IF(BL32="No aplica","-",IF(MIR_2021!AI41="Sin avance","Sin avance",IF(MIR_2021!AI41&lt;&gt;"Sin avance",IFERROR(_xlfn.FORMULATEXT(MIR_2021!AI41),CONCATENATE("=",MIR_2021!AI41)),"-"))))</f>
        <v>-</v>
      </c>
      <c r="BK32" s="68">
        <f>+MIR_2021!AJ41</f>
        <v>0</v>
      </c>
      <c r="BL32" s="68">
        <f>+MIR_2021!AK41</f>
        <v>0</v>
      </c>
      <c r="BM32" s="68">
        <f>+MIR_2021!AL41</f>
        <v>0</v>
      </c>
      <c r="BN32" s="78" t="str">
        <f>IF(MIR_2021!AM41="","-",MIR_2021!AM41)</f>
        <v>-</v>
      </c>
      <c r="BO32" s="119" t="str">
        <f>IF(MIR_2021!BL41="","-",MIR_2021!BL41)</f>
        <v>-</v>
      </c>
      <c r="BP32" s="119" t="str">
        <f>IF(MIR_2021!BM41="","-",MIR_2021!BM41)</f>
        <v>-</v>
      </c>
      <c r="BQ32" s="119" t="str">
        <f>IF(MIR_2021!BN41="","-",MIR_2021!BN41)</f>
        <v>-</v>
      </c>
      <c r="BR32" s="119" t="str">
        <f>IF(MIR_2021!BO41="","-",MIR_2021!BO41)</f>
        <v>-</v>
      </c>
      <c r="BS32" s="74" t="str">
        <f>IF(MIR_2021!BP41="","-",MIR_2021!BP41)</f>
        <v>-</v>
      </c>
      <c r="BT32" s="119" t="str">
        <f>IF(MIR_2021!BR41="","-",MIR_2021!BR41)</f>
        <v>-</v>
      </c>
      <c r="BU32" s="119" t="str">
        <f>IF(MIR_2021!BS41="","-",MIR_2021!BS41)</f>
        <v>-</v>
      </c>
      <c r="BV32" s="74" t="str">
        <f>IF(MIR_2021!BT41="","-",MIR_2021!BT41)</f>
        <v>-</v>
      </c>
      <c r="BW32" s="74" t="str">
        <f>IF(MIR_2021!BU41="","-",MIR_2021!BU41)</f>
        <v>-</v>
      </c>
      <c r="BX32" s="74" t="str">
        <f>IF(MIR_2021!BV41="","-",MIR_2021!BV41)</f>
        <v>-</v>
      </c>
      <c r="BY32" s="74" t="str">
        <f>IF(MIR_2021!BW41="","-",MIR_2021!BW41)</f>
        <v>-</v>
      </c>
      <c r="BZ32" s="74" t="str">
        <f>IF(MIR_2021!BX41="","-",MIR_2021!BX41)</f>
        <v>-</v>
      </c>
      <c r="CA32" s="119" t="str">
        <f>IF(MIR_2021!BY41="","-",MIR_2021!BY41)</f>
        <v>-</v>
      </c>
      <c r="CB32" s="119" t="str">
        <f>IF(MIR_2021!BZ41="","-",MIR_2021!BZ41)</f>
        <v>-</v>
      </c>
      <c r="CC32" s="74" t="str">
        <f>IF(MIR_2021!CA41="","-",MIR_2021!CA41)</f>
        <v>-</v>
      </c>
      <c r="CD32" s="74" t="str">
        <f>IF(MIR_2021!CB41="","-",MIR_2021!CB41)</f>
        <v>-</v>
      </c>
      <c r="CE32" s="74" t="str">
        <f>IF(MIR_2021!CC41="","-",MIR_2021!CC41)</f>
        <v>-</v>
      </c>
      <c r="CF32" s="74" t="str">
        <f>IF(MIR_2021!CD41="","-",MIR_2021!CD41)</f>
        <v>-</v>
      </c>
      <c r="CG32" s="74" t="str">
        <f>IF(MIR_2021!CE41="","-",MIR_2021!CE41)</f>
        <v>-</v>
      </c>
      <c r="CH32" s="119" t="str">
        <f>IF(MIR_2021!CF41="","-",MIR_2021!CF41)</f>
        <v>-</v>
      </c>
      <c r="CI32" s="119" t="str">
        <f>IF(MIR_2021!CG41="","-",MIR_2021!CG41)</f>
        <v>-</v>
      </c>
      <c r="CJ32" s="74" t="str">
        <f>IF(MIR_2021!CH41="","-",MIR_2021!CH41)</f>
        <v>-</v>
      </c>
      <c r="CK32" s="74" t="str">
        <f>IF(MIR_2021!CI41="","-",MIR_2021!CI41)</f>
        <v>-</v>
      </c>
      <c r="CL32" s="74" t="str">
        <f>IF(MIR_2021!CJ41="","-",MIR_2021!CJ41)</f>
        <v>-</v>
      </c>
      <c r="CM32" s="74" t="str">
        <f>IF(MIR_2021!CK41="","-",MIR_2021!CK41)</f>
        <v>-</v>
      </c>
      <c r="CN32" s="74" t="str">
        <f>IF(MIR_2021!CL41="","-",MIR_2021!CL41)</f>
        <v>-</v>
      </c>
      <c r="CO32" s="119" t="str">
        <f>IF(MIR_2021!CM41="","-",MIR_2021!CM41)</f>
        <v>-</v>
      </c>
      <c r="CP32" s="119" t="str">
        <f>IF(MIR_2021!CN41="","-",MIR_2021!CN41)</f>
        <v>-</v>
      </c>
      <c r="CQ32" s="74" t="str">
        <f>IF(MIR_2021!CO41="","-",MIR_2021!CO41)</f>
        <v>-</v>
      </c>
      <c r="CR32" s="74" t="str">
        <f>IF(MIR_2021!CP41="","-",MIR_2021!CP41)</f>
        <v>-</v>
      </c>
      <c r="CS32" s="74" t="str">
        <f>IF(MIR_2021!CQ41="","-",MIR_2021!CQ41)</f>
        <v>-</v>
      </c>
      <c r="CT32" s="74" t="str">
        <f>IF(MIR_2021!CR41="","-",MIR_2021!CR41)</f>
        <v>-</v>
      </c>
      <c r="CU32" s="74" t="str">
        <f>IF(MIR_2021!CS41="","-",MIR_2021!CS41)</f>
        <v>-</v>
      </c>
    </row>
    <row r="33" spans="1:99" s="68" customFormat="1" ht="13" x14ac:dyDescent="0.15">
      <c r="A33" s="67">
        <f>+VLOOKUP($D33,Catálogos!$A$14:$E$40,5,0)</f>
        <v>2</v>
      </c>
      <c r="B33" s="69" t="str">
        <f>+VLOOKUP(D33,Catálogos!$A$14:$C$40,3,FALSE)</f>
        <v>Promover el pleno ejercicio de los derechos de acceso a la información pública y de protección de datos personales, así como la transparencia y apertura de las instituciones públicas.</v>
      </c>
      <c r="C33" s="69" t="str">
        <f>+VLOOKUP(D33,Catálogos!$A$14:$F$40,6,FALSE)</f>
        <v>Presidencia</v>
      </c>
      <c r="D33" s="68" t="str">
        <f>+MID(MIR_2021!$D$6,1,3)</f>
        <v>170</v>
      </c>
      <c r="E33" s="69" t="str">
        <f>+MID(MIR_2021!$D$6,7,150)</f>
        <v>Dirección General de Comunicación Social y Difusión</v>
      </c>
      <c r="F33" s="68" t="str">
        <f>IF(MIR_2021!B42=0,F32,MIR_2021!B42)</f>
        <v>GOA09</v>
      </c>
      <c r="G33" s="68" t="str">
        <f>IF(MIR_2021!C42=0,G32,MIR_2021!C42)</f>
        <v>Actividad</v>
      </c>
      <c r="H33" s="69" t="str">
        <f>IF(MIR_2021!D42="",H32,MIR_2021!D42)</f>
        <v>2.2 Aplicación de una encuesta institucional de diagnóstico de los instrumentos de comunicación interna y el impacto de sus mensajes entre el personal del Instituto.</v>
      </c>
      <c r="I33" s="69">
        <f>+MIR_2021!E42</f>
        <v>0</v>
      </c>
      <c r="J33" s="69">
        <f>+MIR_2021!F42</f>
        <v>0</v>
      </c>
      <c r="K33" s="69">
        <f>+MIR_2021!G42</f>
        <v>0</v>
      </c>
      <c r="L33" s="69">
        <f>+MIR_2021!H42</f>
        <v>0</v>
      </c>
      <c r="M33" s="69">
        <f>+MIR_2021!I42</f>
        <v>0</v>
      </c>
      <c r="N33" s="69">
        <f>+MIR_2021!J42</f>
        <v>0</v>
      </c>
      <c r="O33" s="69">
        <f>+MIR_2021!K42</f>
        <v>0</v>
      </c>
      <c r="P33" s="69">
        <f>+MIR_2021!L42</f>
        <v>0</v>
      </c>
      <c r="Q33" s="69">
        <f>+MIR_2021!M42</f>
        <v>0</v>
      </c>
      <c r="R33" s="69">
        <f>+MIR_2021!N42</f>
        <v>0</v>
      </c>
      <c r="S33" s="69">
        <f>+MIR_2021!O42</f>
        <v>0</v>
      </c>
      <c r="T33" s="69">
        <f>+MIR_2021!P42</f>
        <v>0</v>
      </c>
      <c r="U33" s="69">
        <f>+MIR_2021!Q42</f>
        <v>0</v>
      </c>
      <c r="V33" s="69" t="str">
        <f>IF(MIR_2021!R42=0,V32,MIR_2021!R42)</f>
        <v>Anual</v>
      </c>
      <c r="W33" s="69" t="str">
        <f>IF(MIR_2021!S42=0,W32,MIR_2021!S42)</f>
        <v>Porcentaje</v>
      </c>
      <c r="X33" s="69">
        <f>+MIR_2021!V42</f>
        <v>0</v>
      </c>
      <c r="Y33" s="69">
        <f>+MIR_2021!W42</f>
        <v>0</v>
      </c>
      <c r="Z33" s="69">
        <f>+MIR_2021!X42</f>
        <v>0</v>
      </c>
      <c r="AA33" s="69" t="str">
        <f>IF(AND(MIR_2021!Y42="",H33=H32),AA32,MIR_2021!Y42)</f>
        <v>Los resultados de la encuesta son obtenidos en tiempo y forma.</v>
      </c>
      <c r="AB33" s="69">
        <f>+MIR_2021!Z42</f>
        <v>0</v>
      </c>
      <c r="AC33" s="69">
        <f>+MIR_2021!AA42</f>
        <v>0</v>
      </c>
      <c r="AD33" s="69">
        <f>+MIR_2021!AB42</f>
        <v>0</v>
      </c>
      <c r="AE33" s="77">
        <f>+MIR_2021!AC42</f>
        <v>0</v>
      </c>
      <c r="AF33" s="77">
        <f>+MIR_2021!AD42</f>
        <v>0</v>
      </c>
      <c r="AG33" s="68">
        <f>+MIR_2021!AE42</f>
        <v>0</v>
      </c>
      <c r="AH33" s="68">
        <f>+MIR_2021!AF42</f>
        <v>0</v>
      </c>
      <c r="AI33" s="68">
        <f>+MIR_2021!AG42</f>
        <v>0</v>
      </c>
      <c r="AJ33" s="68">
        <f>+MIR_2021!AH42</f>
        <v>0</v>
      </c>
      <c r="AK33" s="68">
        <f>+MIR_2021!AN42</f>
        <v>0</v>
      </c>
      <c r="AL33" s="68" t="str">
        <f ca="1">IF(MIR_2021!AO42="","-",IF(AN33="No aplica","-",IF(MIR_2021!AO42="Sin avance","Sin avance",IF(MIR_2021!AO42&lt;&gt;"Sin avance",IFERROR(_xlfn.FORMULATEXT(MIR_2021!AO42),CONCATENATE("=",MIR_2021!AO42)),"0"))))</f>
        <v>-</v>
      </c>
      <c r="AM33" s="68">
        <f>+MIR_2021!AP42</f>
        <v>0</v>
      </c>
      <c r="AN33" s="68">
        <f>+MIR_2021!AQ42</f>
        <v>0</v>
      </c>
      <c r="AO33" s="68">
        <f>+MIR_2021!AR42</f>
        <v>0</v>
      </c>
      <c r="AP33" s="78" t="str">
        <f>IF(MIR_2021!AS42="","-",MIR_2021!AS42)</f>
        <v>-</v>
      </c>
      <c r="AQ33" s="68">
        <f>+MIR_2021!AT42</f>
        <v>0</v>
      </c>
      <c r="AR33" s="68" t="str">
        <f ca="1">+IF(MIR_2021!AU42="","-",IF(AT33="No aplica","-",IF(MIR_2021!AU42="Sin avance","Sin avance",IF(MIR_2021!AU42&lt;&gt;"Sin avance",IFERROR(_xlfn.FORMULATEXT(MIR_2021!AU42),CONCATENATE("=",MIR_2021!AU42)),"0"))))</f>
        <v>-</v>
      </c>
      <c r="AS33" s="68">
        <f>+MIR_2021!AV42</f>
        <v>0</v>
      </c>
      <c r="AT33" s="68">
        <f>+MIR_2021!AW42</f>
        <v>0</v>
      </c>
      <c r="AU33" s="68">
        <f>+MIR_2021!AX42</f>
        <v>0</v>
      </c>
      <c r="AV33" s="78" t="str">
        <f>IF(MIR_2021!AY42="","-",MIR_2021!AY42)</f>
        <v>-</v>
      </c>
      <c r="AW33" s="68">
        <f>+MIR_2021!AZ42</f>
        <v>0</v>
      </c>
      <c r="AX33" s="70" t="str">
        <f ca="1">+IF(MIR_2021!BA42="","-",IF(AZ33="No aplica","-",IF(MIR_2021!BA42="Sin avance","Sin avance",IF(MIR_2021!BA42&lt;&gt;"Sin avance",IFERROR(_xlfn.FORMULATEXT(MIR_2021!BA42),CONCATENATE("=",MIR_2021!BA42)),"0"))))</f>
        <v>-</v>
      </c>
      <c r="AY33" s="68">
        <f>+MIR_2021!BB42</f>
        <v>0</v>
      </c>
      <c r="AZ33" s="68">
        <f>+MIR_2021!BC42</f>
        <v>0</v>
      </c>
      <c r="BA33" s="68">
        <f>+MIR_2021!BD42</f>
        <v>0</v>
      </c>
      <c r="BB33" s="78" t="str">
        <f>IF(MIR_2021!BE42="","-",MIR_2021!BE42)</f>
        <v>-</v>
      </c>
      <c r="BC33" s="68">
        <f>+MIR_2021!BF42</f>
        <v>0</v>
      </c>
      <c r="BD33" s="68" t="str">
        <f ca="1">+IF(MIR_2021!BG42="","-",IF(BF33="No aplica","-",IF(MIR_2021!BG42="Sin avance","Sin avance",IF(MIR_2021!BG42&lt;&gt;"Sin avance",IFERROR(_xlfn.FORMULATEXT(MIR_2021!BG42),CONCATENATE("=",MIR_2021!BG42)),"0"))))</f>
        <v>-</v>
      </c>
      <c r="BE33" s="68">
        <f>+MIR_2021!BH42</f>
        <v>0</v>
      </c>
      <c r="BF33" s="68">
        <f>+MIR_2021!BI42</f>
        <v>0</v>
      </c>
      <c r="BG33" s="68">
        <f>+MIR_2021!BJ42</f>
        <v>0</v>
      </c>
      <c r="BH33" s="78" t="str">
        <f>IF(MIR_2021!BK42="","-",MIR_2021!BK42)</f>
        <v>-</v>
      </c>
      <c r="BI33" s="68">
        <f>+MIR_2021!AH42</f>
        <v>0</v>
      </c>
      <c r="BJ33" s="71" t="str">
        <f ca="1">+IF(MIR_2021!AI42="","-",IF(BL33="No aplica","-",IF(MIR_2021!AI42="Sin avance","Sin avance",IF(MIR_2021!AI42&lt;&gt;"Sin avance",IFERROR(_xlfn.FORMULATEXT(MIR_2021!AI42),CONCATENATE("=",MIR_2021!AI42)),"-"))))</f>
        <v>-</v>
      </c>
      <c r="BK33" s="68">
        <f>+MIR_2021!AJ42</f>
        <v>0</v>
      </c>
      <c r="BL33" s="68">
        <f>+MIR_2021!AK42</f>
        <v>0</v>
      </c>
      <c r="BM33" s="68">
        <f>+MIR_2021!AL42</f>
        <v>0</v>
      </c>
      <c r="BN33" s="78" t="str">
        <f>IF(MIR_2021!AM42="","-",MIR_2021!AM42)</f>
        <v>-</v>
      </c>
      <c r="BO33" s="119" t="str">
        <f>IF(MIR_2021!BL42="","-",MIR_2021!BL42)</f>
        <v>-</v>
      </c>
      <c r="BP33" s="119" t="str">
        <f>IF(MIR_2021!BM42="","-",MIR_2021!BM42)</f>
        <v>-</v>
      </c>
      <c r="BQ33" s="119" t="str">
        <f>IF(MIR_2021!BN42="","-",MIR_2021!BN42)</f>
        <v>-</v>
      </c>
      <c r="BR33" s="119" t="str">
        <f>IF(MIR_2021!BO42="","-",MIR_2021!BO42)</f>
        <v>-</v>
      </c>
      <c r="BS33" s="74" t="str">
        <f>IF(MIR_2021!BP42="","-",MIR_2021!BP42)</f>
        <v>-</v>
      </c>
      <c r="BT33" s="119" t="str">
        <f>IF(MIR_2021!BR42="","-",MIR_2021!BR42)</f>
        <v>-</v>
      </c>
      <c r="BU33" s="119" t="str">
        <f>IF(MIR_2021!BS42="","-",MIR_2021!BS42)</f>
        <v>-</v>
      </c>
      <c r="BV33" s="74" t="str">
        <f>IF(MIR_2021!BT42="","-",MIR_2021!BT42)</f>
        <v>-</v>
      </c>
      <c r="BW33" s="74" t="str">
        <f>IF(MIR_2021!BU42="","-",MIR_2021!BU42)</f>
        <v>-</v>
      </c>
      <c r="BX33" s="74" t="str">
        <f>IF(MIR_2021!BV42="","-",MIR_2021!BV42)</f>
        <v>-</v>
      </c>
      <c r="BY33" s="74" t="str">
        <f>IF(MIR_2021!BW42="","-",MIR_2021!BW42)</f>
        <v>-</v>
      </c>
      <c r="BZ33" s="74" t="str">
        <f>IF(MIR_2021!BX42="","-",MIR_2021!BX42)</f>
        <v>-</v>
      </c>
      <c r="CA33" s="119" t="str">
        <f>IF(MIR_2021!BY42="","-",MIR_2021!BY42)</f>
        <v>-</v>
      </c>
      <c r="CB33" s="119" t="str">
        <f>IF(MIR_2021!BZ42="","-",MIR_2021!BZ42)</f>
        <v>-</v>
      </c>
      <c r="CC33" s="74" t="str">
        <f>IF(MIR_2021!CA42="","-",MIR_2021!CA42)</f>
        <v>-</v>
      </c>
      <c r="CD33" s="74" t="str">
        <f>IF(MIR_2021!CB42="","-",MIR_2021!CB42)</f>
        <v>-</v>
      </c>
      <c r="CE33" s="74" t="str">
        <f>IF(MIR_2021!CC42="","-",MIR_2021!CC42)</f>
        <v>-</v>
      </c>
      <c r="CF33" s="74" t="str">
        <f>IF(MIR_2021!CD42="","-",MIR_2021!CD42)</f>
        <v>-</v>
      </c>
      <c r="CG33" s="74" t="str">
        <f>IF(MIR_2021!CE42="","-",MIR_2021!CE42)</f>
        <v>-</v>
      </c>
      <c r="CH33" s="119" t="str">
        <f>IF(MIR_2021!CF42="","-",MIR_2021!CF42)</f>
        <v>-</v>
      </c>
      <c r="CI33" s="119" t="str">
        <f>IF(MIR_2021!CG42="","-",MIR_2021!CG42)</f>
        <v>-</v>
      </c>
      <c r="CJ33" s="74" t="str">
        <f>IF(MIR_2021!CH42="","-",MIR_2021!CH42)</f>
        <v>-</v>
      </c>
      <c r="CK33" s="74" t="str">
        <f>IF(MIR_2021!CI42="","-",MIR_2021!CI42)</f>
        <v>-</v>
      </c>
      <c r="CL33" s="74" t="str">
        <f>IF(MIR_2021!CJ42="","-",MIR_2021!CJ42)</f>
        <v>-</v>
      </c>
      <c r="CM33" s="74" t="str">
        <f>IF(MIR_2021!CK42="","-",MIR_2021!CK42)</f>
        <v>-</v>
      </c>
      <c r="CN33" s="74" t="str">
        <f>IF(MIR_2021!CL42="","-",MIR_2021!CL42)</f>
        <v>-</v>
      </c>
      <c r="CO33" s="119" t="str">
        <f>IF(MIR_2021!CM42="","-",MIR_2021!CM42)</f>
        <v>-</v>
      </c>
      <c r="CP33" s="119" t="str">
        <f>IF(MIR_2021!CN42="","-",MIR_2021!CN42)</f>
        <v>-</v>
      </c>
      <c r="CQ33" s="74" t="str">
        <f>IF(MIR_2021!CO42="","-",MIR_2021!CO42)</f>
        <v>-</v>
      </c>
      <c r="CR33" s="74" t="str">
        <f>IF(MIR_2021!CP42="","-",MIR_2021!CP42)</f>
        <v>-</v>
      </c>
      <c r="CS33" s="74" t="str">
        <f>IF(MIR_2021!CQ42="","-",MIR_2021!CQ42)</f>
        <v>-</v>
      </c>
      <c r="CT33" s="74" t="str">
        <f>IF(MIR_2021!CR42="","-",MIR_2021!CR42)</f>
        <v>-</v>
      </c>
      <c r="CU33" s="74" t="str">
        <f>IF(MIR_2021!CS42="","-",MIR_2021!CS42)</f>
        <v>-</v>
      </c>
    </row>
    <row r="34" spans="1:99" s="68" customFormat="1" ht="13" x14ac:dyDescent="0.15">
      <c r="A34" s="67">
        <f>+VLOOKUP($D34,Catálogos!$A$14:$E$40,5,0)</f>
        <v>2</v>
      </c>
      <c r="B34" s="69" t="str">
        <f>+VLOOKUP(D34,Catálogos!$A$14:$C$40,3,FALSE)</f>
        <v>Promover el pleno ejercicio de los derechos de acceso a la información pública y de protección de datos personales, así como la transparencia y apertura de las instituciones públicas.</v>
      </c>
      <c r="C34" s="69" t="str">
        <f>+VLOOKUP(D34,Catálogos!$A$14:$F$40,6,FALSE)</f>
        <v>Presidencia</v>
      </c>
      <c r="D34" s="68" t="str">
        <f>+MID(MIR_2021!$D$6,1,3)</f>
        <v>170</v>
      </c>
      <c r="E34" s="69" t="str">
        <f>+MID(MIR_2021!$D$6,7,150)</f>
        <v>Dirección General de Comunicación Social y Difusión</v>
      </c>
      <c r="F34" s="68" t="str">
        <f>IF(MIR_2021!B43=0,F33,MIR_2021!B43)</f>
        <v>GOA09</v>
      </c>
      <c r="G34" s="68" t="str">
        <f>IF(MIR_2021!C43=0,G33,MIR_2021!C43)</f>
        <v>Actividad</v>
      </c>
      <c r="H34" s="69" t="str">
        <f>IF(MIR_2021!D43="",H33,MIR_2021!D43)</f>
        <v>2.2 Aplicación de una encuesta institucional de diagnóstico de los instrumentos de comunicación interna y el impacto de sus mensajes entre el personal del Instituto.</v>
      </c>
      <c r="I34" s="69">
        <f>+MIR_2021!E43</f>
        <v>0</v>
      </c>
      <c r="J34" s="69">
        <f>+MIR_2021!F43</f>
        <v>0</v>
      </c>
      <c r="K34" s="69">
        <f>+MIR_2021!G43</f>
        <v>0</v>
      </c>
      <c r="L34" s="69">
        <f>+MIR_2021!H43</f>
        <v>0</v>
      </c>
      <c r="M34" s="69">
        <f>+MIR_2021!I43</f>
        <v>0</v>
      </c>
      <c r="N34" s="69">
        <f>+MIR_2021!J43</f>
        <v>0</v>
      </c>
      <c r="O34" s="69">
        <f>+MIR_2021!K43</f>
        <v>0</v>
      </c>
      <c r="P34" s="69">
        <f>+MIR_2021!L43</f>
        <v>0</v>
      </c>
      <c r="Q34" s="69">
        <f>+MIR_2021!M43</f>
        <v>0</v>
      </c>
      <c r="R34" s="69">
        <f>+MIR_2021!N43</f>
        <v>0</v>
      </c>
      <c r="S34" s="69">
        <f>+MIR_2021!O43</f>
        <v>0</v>
      </c>
      <c r="T34" s="69">
        <f>+MIR_2021!P43</f>
        <v>0</v>
      </c>
      <c r="U34" s="69">
        <f>+MIR_2021!Q43</f>
        <v>0</v>
      </c>
      <c r="V34" s="69" t="str">
        <f>IF(MIR_2021!R43=0,V33,MIR_2021!R43)</f>
        <v>Anual</v>
      </c>
      <c r="W34" s="69" t="str">
        <f>IF(MIR_2021!S43=0,W33,MIR_2021!S43)</f>
        <v>Porcentaje</v>
      </c>
      <c r="X34" s="69">
        <f>+MIR_2021!V43</f>
        <v>0</v>
      </c>
      <c r="Y34" s="69">
        <f>+MIR_2021!W43</f>
        <v>0</v>
      </c>
      <c r="Z34" s="69">
        <f>+MIR_2021!X43</f>
        <v>0</v>
      </c>
      <c r="AA34" s="69" t="str">
        <f>IF(AND(MIR_2021!Y43="",H34=H33),AA33,MIR_2021!Y43)</f>
        <v>Los resultados de la encuesta son obtenidos en tiempo y forma.</v>
      </c>
      <c r="AB34" s="69">
        <f>+MIR_2021!Z43</f>
        <v>0</v>
      </c>
      <c r="AC34" s="69">
        <f>+MIR_2021!AA43</f>
        <v>0</v>
      </c>
      <c r="AD34" s="69">
        <f>+MIR_2021!AB43</f>
        <v>0</v>
      </c>
      <c r="AE34" s="77">
        <f>+MIR_2021!AC43</f>
        <v>0</v>
      </c>
      <c r="AF34" s="77">
        <f>+MIR_2021!AD43</f>
        <v>0</v>
      </c>
      <c r="AG34" s="68">
        <f>+MIR_2021!AE43</f>
        <v>0</v>
      </c>
      <c r="AH34" s="68">
        <f>+MIR_2021!AF43</f>
        <v>0</v>
      </c>
      <c r="AI34" s="68">
        <f>+MIR_2021!AG43</f>
        <v>0</v>
      </c>
      <c r="AJ34" s="68">
        <f>+MIR_2021!AH43</f>
        <v>0</v>
      </c>
      <c r="AK34" s="68">
        <f>+MIR_2021!AN43</f>
        <v>0</v>
      </c>
      <c r="AL34" s="68" t="str">
        <f ca="1">IF(MIR_2021!AO43="","-",IF(AN34="No aplica","-",IF(MIR_2021!AO43="Sin avance","Sin avance",IF(MIR_2021!AO43&lt;&gt;"Sin avance",IFERROR(_xlfn.FORMULATEXT(MIR_2021!AO43),CONCATENATE("=",MIR_2021!AO43)),"0"))))</f>
        <v>-</v>
      </c>
      <c r="AM34" s="68">
        <f>+MIR_2021!AP43</f>
        <v>0</v>
      </c>
      <c r="AN34" s="68">
        <f>+MIR_2021!AQ43</f>
        <v>0</v>
      </c>
      <c r="AO34" s="68">
        <f>+MIR_2021!AR43</f>
        <v>0</v>
      </c>
      <c r="AP34" s="78" t="str">
        <f>IF(MIR_2021!AS43="","-",MIR_2021!AS43)</f>
        <v>-</v>
      </c>
      <c r="AQ34" s="68">
        <f>+MIR_2021!AT43</f>
        <v>0</v>
      </c>
      <c r="AR34" s="68" t="str">
        <f ca="1">+IF(MIR_2021!AU43="","-",IF(AT34="No aplica","-",IF(MIR_2021!AU43="Sin avance","Sin avance",IF(MIR_2021!AU43&lt;&gt;"Sin avance",IFERROR(_xlfn.FORMULATEXT(MIR_2021!AU43),CONCATENATE("=",MIR_2021!AU43)),"0"))))</f>
        <v>-</v>
      </c>
      <c r="AS34" s="68">
        <f>+MIR_2021!AV43</f>
        <v>0</v>
      </c>
      <c r="AT34" s="68">
        <f>+MIR_2021!AW43</f>
        <v>0</v>
      </c>
      <c r="AU34" s="68">
        <f>+MIR_2021!AX43</f>
        <v>0</v>
      </c>
      <c r="AV34" s="78" t="str">
        <f>IF(MIR_2021!AY43="","-",MIR_2021!AY43)</f>
        <v>-</v>
      </c>
      <c r="AW34" s="68">
        <f>+MIR_2021!AZ43</f>
        <v>0</v>
      </c>
      <c r="AX34" s="70" t="str">
        <f ca="1">+IF(MIR_2021!BA43="","-",IF(AZ34="No aplica","-",IF(MIR_2021!BA43="Sin avance","Sin avance",IF(MIR_2021!BA43&lt;&gt;"Sin avance",IFERROR(_xlfn.FORMULATEXT(MIR_2021!BA43),CONCATENATE("=",MIR_2021!BA43)),"0"))))</f>
        <v>-</v>
      </c>
      <c r="AY34" s="68">
        <f>+MIR_2021!BB43</f>
        <v>0</v>
      </c>
      <c r="AZ34" s="68">
        <f>+MIR_2021!BC43</f>
        <v>0</v>
      </c>
      <c r="BA34" s="68">
        <f>+MIR_2021!BD43</f>
        <v>0</v>
      </c>
      <c r="BB34" s="78" t="str">
        <f>IF(MIR_2021!BE43="","-",MIR_2021!BE43)</f>
        <v>-</v>
      </c>
      <c r="BC34" s="68">
        <f>+MIR_2021!BF43</f>
        <v>0</v>
      </c>
      <c r="BD34" s="68" t="str">
        <f ca="1">+IF(MIR_2021!BG43="","-",IF(BF34="No aplica","-",IF(MIR_2021!BG43="Sin avance","Sin avance",IF(MIR_2021!BG43&lt;&gt;"Sin avance",IFERROR(_xlfn.FORMULATEXT(MIR_2021!BG43),CONCATENATE("=",MIR_2021!BG43)),"0"))))</f>
        <v>-</v>
      </c>
      <c r="BE34" s="68">
        <f>+MIR_2021!BH43</f>
        <v>0</v>
      </c>
      <c r="BF34" s="68">
        <f>+MIR_2021!BI43</f>
        <v>0</v>
      </c>
      <c r="BG34" s="68">
        <f>+MIR_2021!BJ43</f>
        <v>0</v>
      </c>
      <c r="BH34" s="78" t="str">
        <f>IF(MIR_2021!BK43="","-",MIR_2021!BK43)</f>
        <v>-</v>
      </c>
      <c r="BI34" s="68">
        <f>+MIR_2021!AH43</f>
        <v>0</v>
      </c>
      <c r="BJ34" s="71" t="str">
        <f ca="1">+IF(MIR_2021!AI43="","-",IF(BL34="No aplica","-",IF(MIR_2021!AI43="Sin avance","Sin avance",IF(MIR_2021!AI43&lt;&gt;"Sin avance",IFERROR(_xlfn.FORMULATEXT(MIR_2021!AI43),CONCATENATE("=",MIR_2021!AI43)),"-"))))</f>
        <v>-</v>
      </c>
      <c r="BK34" s="68">
        <f>+MIR_2021!AJ43</f>
        <v>0</v>
      </c>
      <c r="BL34" s="68">
        <f>+MIR_2021!AK43</f>
        <v>0</v>
      </c>
      <c r="BM34" s="68">
        <f>+MIR_2021!AL43</f>
        <v>0</v>
      </c>
      <c r="BN34" s="78" t="str">
        <f>IF(MIR_2021!AM43="","-",MIR_2021!AM43)</f>
        <v>-</v>
      </c>
      <c r="BO34" s="119" t="str">
        <f>IF(MIR_2021!BL43="","-",MIR_2021!BL43)</f>
        <v>-</v>
      </c>
      <c r="BP34" s="119" t="str">
        <f>IF(MIR_2021!BM43="","-",MIR_2021!BM43)</f>
        <v>-</v>
      </c>
      <c r="BQ34" s="119" t="str">
        <f>IF(MIR_2021!BN43="","-",MIR_2021!BN43)</f>
        <v>-</v>
      </c>
      <c r="BR34" s="119" t="str">
        <f>IF(MIR_2021!BO43="","-",MIR_2021!BO43)</f>
        <v>-</v>
      </c>
      <c r="BS34" s="74" t="str">
        <f>IF(MIR_2021!BP43="","-",MIR_2021!BP43)</f>
        <v>-</v>
      </c>
      <c r="BT34" s="119" t="str">
        <f>IF(MIR_2021!BR43="","-",MIR_2021!BR43)</f>
        <v>-</v>
      </c>
      <c r="BU34" s="119" t="str">
        <f>IF(MIR_2021!BS43="","-",MIR_2021!BS43)</f>
        <v>-</v>
      </c>
      <c r="BV34" s="74" t="str">
        <f>IF(MIR_2021!BT43="","-",MIR_2021!BT43)</f>
        <v>-</v>
      </c>
      <c r="BW34" s="74" t="str">
        <f>IF(MIR_2021!BU43="","-",MIR_2021!BU43)</f>
        <v>-</v>
      </c>
      <c r="BX34" s="74" t="str">
        <f>IF(MIR_2021!BV43="","-",MIR_2021!BV43)</f>
        <v>-</v>
      </c>
      <c r="BY34" s="74" t="str">
        <f>IF(MIR_2021!BW43="","-",MIR_2021!BW43)</f>
        <v>-</v>
      </c>
      <c r="BZ34" s="74" t="str">
        <f>IF(MIR_2021!BX43="","-",MIR_2021!BX43)</f>
        <v>-</v>
      </c>
      <c r="CA34" s="119" t="str">
        <f>IF(MIR_2021!BY43="","-",MIR_2021!BY43)</f>
        <v>-</v>
      </c>
      <c r="CB34" s="119" t="str">
        <f>IF(MIR_2021!BZ43="","-",MIR_2021!BZ43)</f>
        <v>-</v>
      </c>
      <c r="CC34" s="74" t="str">
        <f>IF(MIR_2021!CA43="","-",MIR_2021!CA43)</f>
        <v>-</v>
      </c>
      <c r="CD34" s="74" t="str">
        <f>IF(MIR_2021!CB43="","-",MIR_2021!CB43)</f>
        <v>-</v>
      </c>
      <c r="CE34" s="74" t="str">
        <f>IF(MIR_2021!CC43="","-",MIR_2021!CC43)</f>
        <v>-</v>
      </c>
      <c r="CF34" s="74" t="str">
        <f>IF(MIR_2021!CD43="","-",MIR_2021!CD43)</f>
        <v>-</v>
      </c>
      <c r="CG34" s="74" t="str">
        <f>IF(MIR_2021!CE43="","-",MIR_2021!CE43)</f>
        <v>-</v>
      </c>
      <c r="CH34" s="119" t="str">
        <f>IF(MIR_2021!CF43="","-",MIR_2021!CF43)</f>
        <v>-</v>
      </c>
      <c r="CI34" s="119" t="str">
        <f>IF(MIR_2021!CG43="","-",MIR_2021!CG43)</f>
        <v>-</v>
      </c>
      <c r="CJ34" s="74" t="str">
        <f>IF(MIR_2021!CH43="","-",MIR_2021!CH43)</f>
        <v>-</v>
      </c>
      <c r="CK34" s="74" t="str">
        <f>IF(MIR_2021!CI43="","-",MIR_2021!CI43)</f>
        <v>-</v>
      </c>
      <c r="CL34" s="74" t="str">
        <f>IF(MIR_2021!CJ43="","-",MIR_2021!CJ43)</f>
        <v>-</v>
      </c>
      <c r="CM34" s="74" t="str">
        <f>IF(MIR_2021!CK43="","-",MIR_2021!CK43)</f>
        <v>-</v>
      </c>
      <c r="CN34" s="74" t="str">
        <f>IF(MIR_2021!CL43="","-",MIR_2021!CL43)</f>
        <v>-</v>
      </c>
      <c r="CO34" s="119" t="str">
        <f>IF(MIR_2021!CM43="","-",MIR_2021!CM43)</f>
        <v>-</v>
      </c>
      <c r="CP34" s="119" t="str">
        <f>IF(MIR_2021!CN43="","-",MIR_2021!CN43)</f>
        <v>-</v>
      </c>
      <c r="CQ34" s="74" t="str">
        <f>IF(MIR_2021!CO43="","-",MIR_2021!CO43)</f>
        <v>-</v>
      </c>
      <c r="CR34" s="74" t="str">
        <f>IF(MIR_2021!CP43="","-",MIR_2021!CP43)</f>
        <v>-</v>
      </c>
      <c r="CS34" s="74" t="str">
        <f>IF(MIR_2021!CQ43="","-",MIR_2021!CQ43)</f>
        <v>-</v>
      </c>
      <c r="CT34" s="74" t="str">
        <f>IF(MIR_2021!CR43="","-",MIR_2021!CR43)</f>
        <v>-</v>
      </c>
      <c r="CU34" s="74" t="str">
        <f>IF(MIR_2021!CS43="","-",MIR_2021!CS43)</f>
        <v>-</v>
      </c>
    </row>
    <row r="35" spans="1:99" s="68" customFormat="1" ht="13" x14ac:dyDescent="0.15">
      <c r="A35" s="67">
        <f>+VLOOKUP($D35,Catálogos!$A$14:$E$40,5,0)</f>
        <v>2</v>
      </c>
      <c r="B35" s="69" t="str">
        <f>+VLOOKUP(D35,Catálogos!$A$14:$C$40,3,FALSE)</f>
        <v>Promover el pleno ejercicio de los derechos de acceso a la información pública y de protección de datos personales, así como la transparencia y apertura de las instituciones públicas.</v>
      </c>
      <c r="C35" s="69" t="str">
        <f>+VLOOKUP(D35,Catálogos!$A$14:$F$40,6,FALSE)</f>
        <v>Presidencia</v>
      </c>
      <c r="D35" s="68" t="str">
        <f>+MID(MIR_2021!$D$6,1,3)</f>
        <v>170</v>
      </c>
      <c r="E35" s="69" t="str">
        <f>+MID(MIR_2021!$D$6,7,150)</f>
        <v>Dirección General de Comunicación Social y Difusión</v>
      </c>
      <c r="F35" s="68" t="str">
        <f>IF(MIR_2021!B44=0,F34,MIR_2021!B44)</f>
        <v>GOA09</v>
      </c>
      <c r="G35" s="68" t="str">
        <f>IF(MIR_2021!C44=0,G34,MIR_2021!C44)</f>
        <v>Actividad</v>
      </c>
      <c r="H35" s="69" t="str">
        <f>IF(MIR_2021!D44="",H34,MIR_2021!D44)</f>
        <v>2.2 Aplicación de una encuesta institucional de diagnóstico de los instrumentos de comunicación interna y el impacto de sus mensajes entre el personal del Instituto.</v>
      </c>
      <c r="I35" s="69">
        <f>+MIR_2021!E44</f>
        <v>0</v>
      </c>
      <c r="J35" s="69">
        <f>+MIR_2021!F44</f>
        <v>0</v>
      </c>
      <c r="K35" s="69">
        <f>+MIR_2021!G44</f>
        <v>0</v>
      </c>
      <c r="L35" s="69">
        <f>+MIR_2021!H44</f>
        <v>0</v>
      </c>
      <c r="M35" s="69">
        <f>+MIR_2021!I44</f>
        <v>0</v>
      </c>
      <c r="N35" s="69">
        <f>+MIR_2021!J44</f>
        <v>0</v>
      </c>
      <c r="O35" s="69">
        <f>+MIR_2021!K44</f>
        <v>0</v>
      </c>
      <c r="P35" s="69">
        <f>+MIR_2021!L44</f>
        <v>0</v>
      </c>
      <c r="Q35" s="69">
        <f>+MIR_2021!M44</f>
        <v>0</v>
      </c>
      <c r="R35" s="69">
        <f>+MIR_2021!N44</f>
        <v>0</v>
      </c>
      <c r="S35" s="69">
        <f>+MIR_2021!O44</f>
        <v>0</v>
      </c>
      <c r="T35" s="69">
        <f>+MIR_2021!P44</f>
        <v>0</v>
      </c>
      <c r="U35" s="69">
        <f>+MIR_2021!Q44</f>
        <v>0</v>
      </c>
      <c r="V35" s="69" t="str">
        <f>IF(MIR_2021!R44=0,V34,MIR_2021!R44)</f>
        <v>Anual</v>
      </c>
      <c r="W35" s="69" t="str">
        <f>IF(MIR_2021!S44=0,W34,MIR_2021!S44)</f>
        <v>Porcentaje</v>
      </c>
      <c r="X35" s="69">
        <f>+MIR_2021!V44</f>
        <v>0</v>
      </c>
      <c r="Y35" s="69">
        <f>+MIR_2021!W44</f>
        <v>0</v>
      </c>
      <c r="Z35" s="69">
        <f>+MIR_2021!X44</f>
        <v>0</v>
      </c>
      <c r="AA35" s="69" t="str">
        <f>IF(AND(MIR_2021!Y44="",H35=H34),AA34,MIR_2021!Y44)</f>
        <v>Los resultados de la encuesta son obtenidos en tiempo y forma.</v>
      </c>
      <c r="AB35" s="69">
        <f>+MIR_2021!Z44</f>
        <v>0</v>
      </c>
      <c r="AC35" s="69">
        <f>+MIR_2021!AA44</f>
        <v>0</v>
      </c>
      <c r="AD35" s="69">
        <f>+MIR_2021!AB44</f>
        <v>0</v>
      </c>
      <c r="AE35" s="77">
        <f>+MIR_2021!AC44</f>
        <v>0</v>
      </c>
      <c r="AF35" s="77">
        <f>+MIR_2021!AD44</f>
        <v>0</v>
      </c>
      <c r="AG35" s="68">
        <f>+MIR_2021!AE44</f>
        <v>0</v>
      </c>
      <c r="AH35" s="68">
        <f>+MIR_2021!AF44</f>
        <v>0</v>
      </c>
      <c r="AI35" s="68">
        <f>+MIR_2021!AG44</f>
        <v>0</v>
      </c>
      <c r="AJ35" s="68">
        <f>+MIR_2021!AH44</f>
        <v>0</v>
      </c>
      <c r="AK35" s="68">
        <f>+MIR_2021!AN44</f>
        <v>0</v>
      </c>
      <c r="AL35" s="68" t="str">
        <f ca="1">IF(MIR_2021!AO44="","-",IF(AN35="No aplica","-",IF(MIR_2021!AO44="Sin avance","Sin avance",IF(MIR_2021!AO44&lt;&gt;"Sin avance",IFERROR(_xlfn.FORMULATEXT(MIR_2021!AO44),CONCATENATE("=",MIR_2021!AO44)),"0"))))</f>
        <v>-</v>
      </c>
      <c r="AM35" s="68">
        <f>+MIR_2021!AP44</f>
        <v>0</v>
      </c>
      <c r="AN35" s="68">
        <f>+MIR_2021!AQ44</f>
        <v>0</v>
      </c>
      <c r="AO35" s="68">
        <f>+MIR_2021!AR44</f>
        <v>0</v>
      </c>
      <c r="AP35" s="78" t="str">
        <f>IF(MIR_2021!AS44="","-",MIR_2021!AS44)</f>
        <v>-</v>
      </c>
      <c r="AQ35" s="68">
        <f>+MIR_2021!AT44</f>
        <v>0</v>
      </c>
      <c r="AR35" s="68" t="str">
        <f ca="1">+IF(MIR_2021!AU44="","-",IF(AT35="No aplica","-",IF(MIR_2021!AU44="Sin avance","Sin avance",IF(MIR_2021!AU44&lt;&gt;"Sin avance",IFERROR(_xlfn.FORMULATEXT(MIR_2021!AU44),CONCATENATE("=",MIR_2021!AU44)),"0"))))</f>
        <v>-</v>
      </c>
      <c r="AS35" s="68">
        <f>+MIR_2021!AV44</f>
        <v>0</v>
      </c>
      <c r="AT35" s="68">
        <f>+MIR_2021!AW44</f>
        <v>0</v>
      </c>
      <c r="AU35" s="68">
        <f>+MIR_2021!AX44</f>
        <v>0</v>
      </c>
      <c r="AV35" s="78" t="str">
        <f>IF(MIR_2021!AY44="","-",MIR_2021!AY44)</f>
        <v>-</v>
      </c>
      <c r="AW35" s="68">
        <f>+MIR_2021!AZ44</f>
        <v>0</v>
      </c>
      <c r="AX35" s="70" t="str">
        <f ca="1">+IF(MIR_2021!BA44="","-",IF(AZ35="No aplica","-",IF(MIR_2021!BA44="Sin avance","Sin avance",IF(MIR_2021!BA44&lt;&gt;"Sin avance",IFERROR(_xlfn.FORMULATEXT(MIR_2021!BA44),CONCATENATE("=",MIR_2021!BA44)),"0"))))</f>
        <v>-</v>
      </c>
      <c r="AY35" s="68">
        <f>+MIR_2021!BB44</f>
        <v>0</v>
      </c>
      <c r="AZ35" s="68">
        <f>+MIR_2021!BC44</f>
        <v>0</v>
      </c>
      <c r="BA35" s="68">
        <f>+MIR_2021!BD44</f>
        <v>0</v>
      </c>
      <c r="BB35" s="78" t="str">
        <f>IF(MIR_2021!BE44="","-",MIR_2021!BE44)</f>
        <v>-</v>
      </c>
      <c r="BC35" s="68">
        <f>+MIR_2021!BF44</f>
        <v>0</v>
      </c>
      <c r="BD35" s="68" t="str">
        <f ca="1">+IF(MIR_2021!BG44="","-",IF(BF35="No aplica","-",IF(MIR_2021!BG44="Sin avance","Sin avance",IF(MIR_2021!BG44&lt;&gt;"Sin avance",IFERROR(_xlfn.FORMULATEXT(MIR_2021!BG44),CONCATENATE("=",MIR_2021!BG44)),"0"))))</f>
        <v>-</v>
      </c>
      <c r="BE35" s="68">
        <f>+MIR_2021!BH44</f>
        <v>0</v>
      </c>
      <c r="BF35" s="68">
        <f>+MIR_2021!BI44</f>
        <v>0</v>
      </c>
      <c r="BG35" s="68">
        <f>+MIR_2021!BJ44</f>
        <v>0</v>
      </c>
      <c r="BH35" s="78" t="str">
        <f>IF(MIR_2021!BK44="","-",MIR_2021!BK44)</f>
        <v>-</v>
      </c>
      <c r="BI35" s="68">
        <f>+MIR_2021!AH44</f>
        <v>0</v>
      </c>
      <c r="BJ35" s="71" t="str">
        <f ca="1">+IF(MIR_2021!AI44="","-",IF(BL35="No aplica","-",IF(MIR_2021!AI44="Sin avance","Sin avance",IF(MIR_2021!AI44&lt;&gt;"Sin avance",IFERROR(_xlfn.FORMULATEXT(MIR_2021!AI44),CONCATENATE("=",MIR_2021!AI44)),"-"))))</f>
        <v>-</v>
      </c>
      <c r="BK35" s="68">
        <f>+MIR_2021!AJ44</f>
        <v>0</v>
      </c>
      <c r="BL35" s="68">
        <f>+MIR_2021!AK44</f>
        <v>0</v>
      </c>
      <c r="BM35" s="68">
        <f>+MIR_2021!AL44</f>
        <v>0</v>
      </c>
      <c r="BN35" s="78" t="str">
        <f>IF(MIR_2021!AM44="","-",MIR_2021!AM44)</f>
        <v>-</v>
      </c>
      <c r="BO35" s="119" t="str">
        <f>IF(MIR_2021!BL44="","-",MIR_2021!BL44)</f>
        <v>-</v>
      </c>
      <c r="BP35" s="119" t="str">
        <f>IF(MIR_2021!BM44="","-",MIR_2021!BM44)</f>
        <v>-</v>
      </c>
      <c r="BQ35" s="119" t="str">
        <f>IF(MIR_2021!BN44="","-",MIR_2021!BN44)</f>
        <v>-</v>
      </c>
      <c r="BR35" s="119" t="str">
        <f>IF(MIR_2021!BO44="","-",MIR_2021!BO44)</f>
        <v>-</v>
      </c>
      <c r="BS35" s="74" t="str">
        <f>IF(MIR_2021!BP44="","-",MIR_2021!BP44)</f>
        <v>-</v>
      </c>
      <c r="BT35" s="119" t="str">
        <f>IF(MIR_2021!BR44="","-",MIR_2021!BR44)</f>
        <v>-</v>
      </c>
      <c r="BU35" s="119" t="str">
        <f>IF(MIR_2021!BS44="","-",MIR_2021!BS44)</f>
        <v>-</v>
      </c>
      <c r="BV35" s="74" t="str">
        <f>IF(MIR_2021!BT44="","-",MIR_2021!BT44)</f>
        <v>-</v>
      </c>
      <c r="BW35" s="74" t="str">
        <f>IF(MIR_2021!BU44="","-",MIR_2021!BU44)</f>
        <v>-</v>
      </c>
      <c r="BX35" s="74" t="str">
        <f>IF(MIR_2021!BV44="","-",MIR_2021!BV44)</f>
        <v>-</v>
      </c>
      <c r="BY35" s="74" t="str">
        <f>IF(MIR_2021!BW44="","-",MIR_2021!BW44)</f>
        <v>-</v>
      </c>
      <c r="BZ35" s="74" t="str">
        <f>IF(MIR_2021!BX44="","-",MIR_2021!BX44)</f>
        <v>-</v>
      </c>
      <c r="CA35" s="119" t="str">
        <f>IF(MIR_2021!BY44="","-",MIR_2021!BY44)</f>
        <v>-</v>
      </c>
      <c r="CB35" s="119" t="str">
        <f>IF(MIR_2021!BZ44="","-",MIR_2021!BZ44)</f>
        <v>-</v>
      </c>
      <c r="CC35" s="74" t="str">
        <f>IF(MIR_2021!CA44="","-",MIR_2021!CA44)</f>
        <v>-</v>
      </c>
      <c r="CD35" s="74" t="str">
        <f>IF(MIR_2021!CB44="","-",MIR_2021!CB44)</f>
        <v>-</v>
      </c>
      <c r="CE35" s="74" t="str">
        <f>IF(MIR_2021!CC44="","-",MIR_2021!CC44)</f>
        <v>-</v>
      </c>
      <c r="CF35" s="74" t="str">
        <f>IF(MIR_2021!CD44="","-",MIR_2021!CD44)</f>
        <v>-</v>
      </c>
      <c r="CG35" s="74" t="str">
        <f>IF(MIR_2021!CE44="","-",MIR_2021!CE44)</f>
        <v>-</v>
      </c>
      <c r="CH35" s="119" t="str">
        <f>IF(MIR_2021!CF44="","-",MIR_2021!CF44)</f>
        <v>-</v>
      </c>
      <c r="CI35" s="119" t="str">
        <f>IF(MIR_2021!CG44="","-",MIR_2021!CG44)</f>
        <v>-</v>
      </c>
      <c r="CJ35" s="74" t="str">
        <f>IF(MIR_2021!CH44="","-",MIR_2021!CH44)</f>
        <v>-</v>
      </c>
      <c r="CK35" s="74" t="str">
        <f>IF(MIR_2021!CI44="","-",MIR_2021!CI44)</f>
        <v>-</v>
      </c>
      <c r="CL35" s="74" t="str">
        <f>IF(MIR_2021!CJ44="","-",MIR_2021!CJ44)</f>
        <v>-</v>
      </c>
      <c r="CM35" s="74" t="str">
        <f>IF(MIR_2021!CK44="","-",MIR_2021!CK44)</f>
        <v>-</v>
      </c>
      <c r="CN35" s="74" t="str">
        <f>IF(MIR_2021!CL44="","-",MIR_2021!CL44)</f>
        <v>-</v>
      </c>
      <c r="CO35" s="119" t="str">
        <f>IF(MIR_2021!CM44="","-",MIR_2021!CM44)</f>
        <v>-</v>
      </c>
      <c r="CP35" s="119" t="str">
        <f>IF(MIR_2021!CN44="","-",MIR_2021!CN44)</f>
        <v>-</v>
      </c>
      <c r="CQ35" s="74" t="str">
        <f>IF(MIR_2021!CO44="","-",MIR_2021!CO44)</f>
        <v>-</v>
      </c>
      <c r="CR35" s="74" t="str">
        <f>IF(MIR_2021!CP44="","-",MIR_2021!CP44)</f>
        <v>-</v>
      </c>
      <c r="CS35" s="74" t="str">
        <f>IF(MIR_2021!CQ44="","-",MIR_2021!CQ44)</f>
        <v>-</v>
      </c>
      <c r="CT35" s="74" t="str">
        <f>IF(MIR_2021!CR44="","-",MIR_2021!CR44)</f>
        <v>-</v>
      </c>
      <c r="CU35" s="74" t="str">
        <f>IF(MIR_2021!CS44="","-",MIR_2021!CS44)</f>
        <v>-</v>
      </c>
    </row>
    <row r="36" spans="1:99" s="68" customFormat="1" ht="13" x14ac:dyDescent="0.15">
      <c r="A36" s="67">
        <f>+VLOOKUP($D36,Catálogos!$A$14:$E$40,5,0)</f>
        <v>2</v>
      </c>
      <c r="B36" s="69" t="str">
        <f>+VLOOKUP(D36,Catálogos!$A$14:$C$40,3,FALSE)</f>
        <v>Promover el pleno ejercicio de los derechos de acceso a la información pública y de protección de datos personales, así como la transparencia y apertura de las instituciones públicas.</v>
      </c>
      <c r="C36" s="69" t="str">
        <f>+VLOOKUP(D36,Catálogos!$A$14:$F$40,6,FALSE)</f>
        <v>Presidencia</v>
      </c>
      <c r="D36" s="68" t="str">
        <f>+MID(MIR_2021!$D$6,1,3)</f>
        <v>170</v>
      </c>
      <c r="E36" s="69" t="str">
        <f>+MID(MIR_2021!$D$6,7,150)</f>
        <v>Dirección General de Comunicación Social y Difusión</v>
      </c>
      <c r="F36" s="68" t="str">
        <f>IF(MIR_2021!B45=0,F35,MIR_2021!B45)</f>
        <v>GOA09</v>
      </c>
      <c r="G36" s="68" t="str">
        <f>IF(MIR_2021!C45=0,G35,MIR_2021!C45)</f>
        <v>Actividad</v>
      </c>
      <c r="H36" s="69" t="str">
        <f>IF(MIR_2021!D45="",H35,MIR_2021!D45)</f>
        <v>2.2 Aplicación de una encuesta institucional de diagnóstico de los instrumentos de comunicación interna y el impacto de sus mensajes entre el personal del Instituto.</v>
      </c>
      <c r="I36" s="69">
        <f>+MIR_2021!E45</f>
        <v>0</v>
      </c>
      <c r="J36" s="69">
        <f>+MIR_2021!F45</f>
        <v>0</v>
      </c>
      <c r="K36" s="69">
        <f>+MIR_2021!G45</f>
        <v>0</v>
      </c>
      <c r="L36" s="69">
        <f>+MIR_2021!H45</f>
        <v>0</v>
      </c>
      <c r="M36" s="69">
        <f>+MIR_2021!I45</f>
        <v>0</v>
      </c>
      <c r="N36" s="69">
        <f>+MIR_2021!J45</f>
        <v>0</v>
      </c>
      <c r="O36" s="69">
        <f>+MIR_2021!K45</f>
        <v>0</v>
      </c>
      <c r="P36" s="69">
        <f>+MIR_2021!L45</f>
        <v>0</v>
      </c>
      <c r="Q36" s="69">
        <f>+MIR_2021!M45</f>
        <v>0</v>
      </c>
      <c r="R36" s="69">
        <f>+MIR_2021!N45</f>
        <v>0</v>
      </c>
      <c r="S36" s="69">
        <f>+MIR_2021!O45</f>
        <v>0</v>
      </c>
      <c r="T36" s="69">
        <f>+MIR_2021!P45</f>
        <v>0</v>
      </c>
      <c r="U36" s="69">
        <f>+MIR_2021!Q45</f>
        <v>0</v>
      </c>
      <c r="V36" s="69" t="str">
        <f>IF(MIR_2021!R45=0,V35,MIR_2021!R45)</f>
        <v>Anual</v>
      </c>
      <c r="W36" s="69" t="str">
        <f>IF(MIR_2021!S45=0,W35,MIR_2021!S45)</f>
        <v>Porcentaje</v>
      </c>
      <c r="X36" s="69">
        <f>+MIR_2021!V45</f>
        <v>0</v>
      </c>
      <c r="Y36" s="69">
        <f>+MIR_2021!W45</f>
        <v>0</v>
      </c>
      <c r="Z36" s="69">
        <f>+MIR_2021!X45</f>
        <v>0</v>
      </c>
      <c r="AA36" s="69" t="str">
        <f>IF(AND(MIR_2021!Y45="",H36=H35),AA35,MIR_2021!Y45)</f>
        <v>Los resultados de la encuesta son obtenidos en tiempo y forma.</v>
      </c>
      <c r="AB36" s="69">
        <f>+MIR_2021!Z45</f>
        <v>0</v>
      </c>
      <c r="AC36" s="69">
        <f>+MIR_2021!AA45</f>
        <v>0</v>
      </c>
      <c r="AD36" s="69">
        <f>+MIR_2021!AB45</f>
        <v>0</v>
      </c>
      <c r="AE36" s="77">
        <f>+MIR_2021!AC45</f>
        <v>0</v>
      </c>
      <c r="AF36" s="77">
        <f>+MIR_2021!AD45</f>
        <v>0</v>
      </c>
      <c r="AG36" s="68">
        <f>+MIR_2021!AE45</f>
        <v>0</v>
      </c>
      <c r="AH36" s="68">
        <f>+MIR_2021!AF45</f>
        <v>0</v>
      </c>
      <c r="AI36" s="68">
        <f>+MIR_2021!AG45</f>
        <v>0</v>
      </c>
      <c r="AJ36" s="68">
        <f>+MIR_2021!AH45</f>
        <v>0</v>
      </c>
      <c r="AK36" s="68">
        <f>+MIR_2021!AN45</f>
        <v>0</v>
      </c>
      <c r="AL36" s="68" t="str">
        <f ca="1">IF(MIR_2021!AO45="","-",IF(AN36="No aplica","-",IF(MIR_2021!AO45="Sin avance","Sin avance",IF(MIR_2021!AO45&lt;&gt;"Sin avance",IFERROR(_xlfn.FORMULATEXT(MIR_2021!AO45),CONCATENATE("=",MIR_2021!AO45)),"0"))))</f>
        <v>-</v>
      </c>
      <c r="AM36" s="68">
        <f>+MIR_2021!AP45</f>
        <v>0</v>
      </c>
      <c r="AN36" s="68">
        <f>+MIR_2021!AQ45</f>
        <v>0</v>
      </c>
      <c r="AO36" s="68">
        <f>+MIR_2021!AR45</f>
        <v>0</v>
      </c>
      <c r="AP36" s="78" t="str">
        <f>IF(MIR_2021!AS45="","-",MIR_2021!AS45)</f>
        <v>-</v>
      </c>
      <c r="AQ36" s="68">
        <f>+MIR_2021!AT45</f>
        <v>0</v>
      </c>
      <c r="AR36" s="68" t="str">
        <f ca="1">+IF(MIR_2021!AU45="","-",IF(AT36="No aplica","-",IF(MIR_2021!AU45="Sin avance","Sin avance",IF(MIR_2021!AU45&lt;&gt;"Sin avance",IFERROR(_xlfn.FORMULATEXT(MIR_2021!AU45),CONCATENATE("=",MIR_2021!AU45)),"0"))))</f>
        <v>-</v>
      </c>
      <c r="AS36" s="68">
        <f>+MIR_2021!AV45</f>
        <v>0</v>
      </c>
      <c r="AT36" s="68">
        <f>+MIR_2021!AW45</f>
        <v>0</v>
      </c>
      <c r="AU36" s="68">
        <f>+MIR_2021!AX45</f>
        <v>0</v>
      </c>
      <c r="AV36" s="78" t="str">
        <f>IF(MIR_2021!AY45="","-",MIR_2021!AY45)</f>
        <v>-</v>
      </c>
      <c r="AW36" s="68">
        <f>+MIR_2021!AZ45</f>
        <v>0</v>
      </c>
      <c r="AX36" s="70" t="str">
        <f ca="1">+IF(MIR_2021!BA45="","-",IF(AZ36="No aplica","-",IF(MIR_2021!BA45="Sin avance","Sin avance",IF(MIR_2021!BA45&lt;&gt;"Sin avance",IFERROR(_xlfn.FORMULATEXT(MIR_2021!BA45),CONCATENATE("=",MIR_2021!BA45)),"0"))))</f>
        <v>-</v>
      </c>
      <c r="AY36" s="68">
        <f>+MIR_2021!BB45</f>
        <v>0</v>
      </c>
      <c r="AZ36" s="68">
        <f>+MIR_2021!BC45</f>
        <v>0</v>
      </c>
      <c r="BA36" s="68">
        <f>+MIR_2021!BD45</f>
        <v>0</v>
      </c>
      <c r="BB36" s="78" t="str">
        <f>IF(MIR_2021!BE45="","-",MIR_2021!BE45)</f>
        <v>-</v>
      </c>
      <c r="BC36" s="68">
        <f>+MIR_2021!BF45</f>
        <v>0</v>
      </c>
      <c r="BD36" s="68" t="str">
        <f ca="1">+IF(MIR_2021!BG45="","-",IF(BF36="No aplica","-",IF(MIR_2021!BG45="Sin avance","Sin avance",IF(MIR_2021!BG45&lt;&gt;"Sin avance",IFERROR(_xlfn.FORMULATEXT(MIR_2021!BG45),CONCATENATE("=",MIR_2021!BG45)),"0"))))</f>
        <v>-</v>
      </c>
      <c r="BE36" s="68">
        <f>+MIR_2021!BH45</f>
        <v>0</v>
      </c>
      <c r="BF36" s="68">
        <f>+MIR_2021!BI45</f>
        <v>0</v>
      </c>
      <c r="BG36" s="68">
        <f>+MIR_2021!BJ45</f>
        <v>0</v>
      </c>
      <c r="BH36" s="78" t="str">
        <f>IF(MIR_2021!BK45="","-",MIR_2021!BK45)</f>
        <v>-</v>
      </c>
      <c r="BI36" s="68">
        <f>+MIR_2021!AH45</f>
        <v>0</v>
      </c>
      <c r="BJ36" s="71" t="str">
        <f ca="1">+IF(MIR_2021!AI45="","-",IF(BL36="No aplica","-",IF(MIR_2021!AI45="Sin avance","Sin avance",IF(MIR_2021!AI45&lt;&gt;"Sin avance",IFERROR(_xlfn.FORMULATEXT(MIR_2021!AI45),CONCATENATE("=",MIR_2021!AI45)),"-"))))</f>
        <v>-</v>
      </c>
      <c r="BK36" s="68">
        <f>+MIR_2021!AJ45</f>
        <v>0</v>
      </c>
      <c r="BL36" s="68">
        <f>+MIR_2021!AK45</f>
        <v>0</v>
      </c>
      <c r="BM36" s="68">
        <f>+MIR_2021!AL45</f>
        <v>0</v>
      </c>
      <c r="BN36" s="78" t="str">
        <f>IF(MIR_2021!AM45="","-",MIR_2021!AM45)</f>
        <v>-</v>
      </c>
      <c r="BO36" s="119" t="str">
        <f>IF(MIR_2021!BL45="","-",MIR_2021!BL45)</f>
        <v>-</v>
      </c>
      <c r="BP36" s="119" t="str">
        <f>IF(MIR_2021!BM45="","-",MIR_2021!BM45)</f>
        <v>-</v>
      </c>
      <c r="BQ36" s="119" t="str">
        <f>IF(MIR_2021!BN45="","-",MIR_2021!BN45)</f>
        <v>-</v>
      </c>
      <c r="BR36" s="119" t="str">
        <f>IF(MIR_2021!BO45="","-",MIR_2021!BO45)</f>
        <v>-</v>
      </c>
      <c r="BS36" s="74" t="str">
        <f>IF(MIR_2021!BP45="","-",MIR_2021!BP45)</f>
        <v>-</v>
      </c>
      <c r="BT36" s="119" t="str">
        <f>IF(MIR_2021!BR45="","-",MIR_2021!BR45)</f>
        <v>-</v>
      </c>
      <c r="BU36" s="119" t="str">
        <f>IF(MIR_2021!BS45="","-",MIR_2021!BS45)</f>
        <v>-</v>
      </c>
      <c r="BV36" s="74" t="str">
        <f>IF(MIR_2021!BT45="","-",MIR_2021!BT45)</f>
        <v>-</v>
      </c>
      <c r="BW36" s="74" t="str">
        <f>IF(MIR_2021!BU45="","-",MIR_2021!BU45)</f>
        <v>-</v>
      </c>
      <c r="BX36" s="74" t="str">
        <f>IF(MIR_2021!BV45="","-",MIR_2021!BV45)</f>
        <v>-</v>
      </c>
      <c r="BY36" s="74" t="str">
        <f>IF(MIR_2021!BW45="","-",MIR_2021!BW45)</f>
        <v>-</v>
      </c>
      <c r="BZ36" s="74" t="str">
        <f>IF(MIR_2021!BX45="","-",MIR_2021!BX45)</f>
        <v>-</v>
      </c>
      <c r="CA36" s="119" t="str">
        <f>IF(MIR_2021!BY45="","-",MIR_2021!BY45)</f>
        <v>-</v>
      </c>
      <c r="CB36" s="119" t="str">
        <f>IF(MIR_2021!BZ45="","-",MIR_2021!BZ45)</f>
        <v>-</v>
      </c>
      <c r="CC36" s="74" t="str">
        <f>IF(MIR_2021!CA45="","-",MIR_2021!CA45)</f>
        <v>-</v>
      </c>
      <c r="CD36" s="74" t="str">
        <f>IF(MIR_2021!CB45="","-",MIR_2021!CB45)</f>
        <v>-</v>
      </c>
      <c r="CE36" s="74" t="str">
        <f>IF(MIR_2021!CC45="","-",MIR_2021!CC45)</f>
        <v>-</v>
      </c>
      <c r="CF36" s="74" t="str">
        <f>IF(MIR_2021!CD45="","-",MIR_2021!CD45)</f>
        <v>-</v>
      </c>
      <c r="CG36" s="74" t="str">
        <f>IF(MIR_2021!CE45="","-",MIR_2021!CE45)</f>
        <v>-</v>
      </c>
      <c r="CH36" s="119" t="str">
        <f>IF(MIR_2021!CF45="","-",MIR_2021!CF45)</f>
        <v>-</v>
      </c>
      <c r="CI36" s="119" t="str">
        <f>IF(MIR_2021!CG45="","-",MIR_2021!CG45)</f>
        <v>-</v>
      </c>
      <c r="CJ36" s="74" t="str">
        <f>IF(MIR_2021!CH45="","-",MIR_2021!CH45)</f>
        <v>-</v>
      </c>
      <c r="CK36" s="74" t="str">
        <f>IF(MIR_2021!CI45="","-",MIR_2021!CI45)</f>
        <v>-</v>
      </c>
      <c r="CL36" s="74" t="str">
        <f>IF(MIR_2021!CJ45="","-",MIR_2021!CJ45)</f>
        <v>-</v>
      </c>
      <c r="CM36" s="74" t="str">
        <f>IF(MIR_2021!CK45="","-",MIR_2021!CK45)</f>
        <v>-</v>
      </c>
      <c r="CN36" s="74" t="str">
        <f>IF(MIR_2021!CL45="","-",MIR_2021!CL45)</f>
        <v>-</v>
      </c>
      <c r="CO36" s="119" t="str">
        <f>IF(MIR_2021!CM45="","-",MIR_2021!CM45)</f>
        <v>-</v>
      </c>
      <c r="CP36" s="119" t="str">
        <f>IF(MIR_2021!CN45="","-",MIR_2021!CN45)</f>
        <v>-</v>
      </c>
      <c r="CQ36" s="74" t="str">
        <f>IF(MIR_2021!CO45="","-",MIR_2021!CO45)</f>
        <v>-</v>
      </c>
      <c r="CR36" s="74" t="str">
        <f>IF(MIR_2021!CP45="","-",MIR_2021!CP45)</f>
        <v>-</v>
      </c>
      <c r="CS36" s="74" t="str">
        <f>IF(MIR_2021!CQ45="","-",MIR_2021!CQ45)</f>
        <v>-</v>
      </c>
      <c r="CT36" s="74" t="str">
        <f>IF(MIR_2021!CR45="","-",MIR_2021!CR45)</f>
        <v>-</v>
      </c>
      <c r="CU36" s="74" t="str">
        <f>IF(MIR_2021!CS45="","-",MIR_2021!CS45)</f>
        <v>-</v>
      </c>
    </row>
    <row r="37" spans="1:99" s="68" customFormat="1" ht="13" x14ac:dyDescent="0.15">
      <c r="A37" s="67">
        <f>+VLOOKUP($D37,Catálogos!$A$14:$E$40,5,0)</f>
        <v>2</v>
      </c>
      <c r="B37" s="69" t="str">
        <f>+VLOOKUP(D37,Catálogos!$A$14:$C$40,3,FALSE)</f>
        <v>Promover el pleno ejercicio de los derechos de acceso a la información pública y de protección de datos personales, así como la transparencia y apertura de las instituciones públicas.</v>
      </c>
      <c r="C37" s="69" t="str">
        <f>+VLOOKUP(D37,Catálogos!$A$14:$F$40,6,FALSE)</f>
        <v>Presidencia</v>
      </c>
      <c r="D37" s="68" t="str">
        <f>+MID(MIR_2021!$D$6,1,3)</f>
        <v>170</v>
      </c>
      <c r="E37" s="69" t="str">
        <f>+MID(MIR_2021!$D$6,7,150)</f>
        <v>Dirección General de Comunicación Social y Difusión</v>
      </c>
      <c r="F37" s="68" t="str">
        <f>IF(MIR_2021!B46=0,F36,MIR_2021!B46)</f>
        <v>GOA09</v>
      </c>
      <c r="G37" s="68" t="str">
        <f>IF(MIR_2021!C46=0,G36,MIR_2021!C46)</f>
        <v>Actividad</v>
      </c>
      <c r="H37" s="69" t="str">
        <f>IF(MIR_2021!D46="",H36,MIR_2021!D46)</f>
        <v>2.2 Aplicación de una encuesta institucional de diagnóstico de los instrumentos de comunicación interna y el impacto de sus mensajes entre el personal del Instituto.</v>
      </c>
      <c r="I37" s="69">
        <f>+MIR_2021!E46</f>
        <v>0</v>
      </c>
      <c r="J37" s="69">
        <f>+MIR_2021!F46</f>
        <v>0</v>
      </c>
      <c r="K37" s="69">
        <f>+MIR_2021!G46</f>
        <v>0</v>
      </c>
      <c r="L37" s="69">
        <f>+MIR_2021!H46</f>
        <v>0</v>
      </c>
      <c r="M37" s="69">
        <f>+MIR_2021!I46</f>
        <v>0</v>
      </c>
      <c r="N37" s="69">
        <f>+MIR_2021!J46</f>
        <v>0</v>
      </c>
      <c r="O37" s="69">
        <f>+MIR_2021!K46</f>
        <v>0</v>
      </c>
      <c r="P37" s="69">
        <f>+MIR_2021!L46</f>
        <v>0</v>
      </c>
      <c r="Q37" s="69">
        <f>+MIR_2021!M46</f>
        <v>0</v>
      </c>
      <c r="R37" s="69">
        <f>+MIR_2021!N46</f>
        <v>0</v>
      </c>
      <c r="S37" s="69">
        <f>+MIR_2021!O46</f>
        <v>0</v>
      </c>
      <c r="T37" s="69">
        <f>+MIR_2021!P46</f>
        <v>0</v>
      </c>
      <c r="U37" s="69">
        <f>+MIR_2021!Q46</f>
        <v>0</v>
      </c>
      <c r="V37" s="69" t="str">
        <f>IF(MIR_2021!R46=0,V36,MIR_2021!R46)</f>
        <v>Anual</v>
      </c>
      <c r="W37" s="69" t="str">
        <f>IF(MIR_2021!S46=0,W36,MIR_2021!S46)</f>
        <v>Porcentaje</v>
      </c>
      <c r="X37" s="69">
        <f>+MIR_2021!V46</f>
        <v>0</v>
      </c>
      <c r="Y37" s="69">
        <f>+MIR_2021!W46</f>
        <v>0</v>
      </c>
      <c r="Z37" s="69">
        <f>+MIR_2021!X46</f>
        <v>0</v>
      </c>
      <c r="AA37" s="69" t="str">
        <f>IF(AND(MIR_2021!Y46="",H37=H36),AA36,MIR_2021!Y46)</f>
        <v>Los resultados de la encuesta son obtenidos en tiempo y forma.</v>
      </c>
      <c r="AB37" s="69">
        <f>+MIR_2021!Z46</f>
        <v>0</v>
      </c>
      <c r="AC37" s="69">
        <f>+MIR_2021!AA46</f>
        <v>0</v>
      </c>
      <c r="AD37" s="69">
        <f>+MIR_2021!AB46</f>
        <v>0</v>
      </c>
      <c r="AE37" s="77">
        <f>+MIR_2021!AC46</f>
        <v>0</v>
      </c>
      <c r="AF37" s="77">
        <f>+MIR_2021!AD46</f>
        <v>0</v>
      </c>
      <c r="AG37" s="68">
        <f>+MIR_2021!AE46</f>
        <v>0</v>
      </c>
      <c r="AH37" s="68">
        <f>+MIR_2021!AF46</f>
        <v>0</v>
      </c>
      <c r="AI37" s="68">
        <f>+MIR_2021!AG46</f>
        <v>0</v>
      </c>
      <c r="AJ37" s="68">
        <f>+MIR_2021!AH46</f>
        <v>0</v>
      </c>
      <c r="AK37" s="68">
        <f>+MIR_2021!AN46</f>
        <v>0</v>
      </c>
      <c r="AL37" s="68" t="str">
        <f ca="1">IF(MIR_2021!AO46="","-",IF(AN37="No aplica","-",IF(MIR_2021!AO46="Sin avance","Sin avance",IF(MIR_2021!AO46&lt;&gt;"Sin avance",IFERROR(_xlfn.FORMULATEXT(MIR_2021!AO46),CONCATENATE("=",MIR_2021!AO46)),"0"))))</f>
        <v>-</v>
      </c>
      <c r="AM37" s="68">
        <f>+MIR_2021!AP46</f>
        <v>0</v>
      </c>
      <c r="AN37" s="68">
        <f>+MIR_2021!AQ46</f>
        <v>0</v>
      </c>
      <c r="AO37" s="68">
        <f>+MIR_2021!AR46</f>
        <v>0</v>
      </c>
      <c r="AP37" s="78" t="str">
        <f>IF(MIR_2021!AS46="","-",MIR_2021!AS46)</f>
        <v>-</v>
      </c>
      <c r="AQ37" s="68">
        <f>+MIR_2021!AT46</f>
        <v>0</v>
      </c>
      <c r="AR37" s="68" t="str">
        <f ca="1">+IF(MIR_2021!AU46="","-",IF(AT37="No aplica","-",IF(MIR_2021!AU46="Sin avance","Sin avance",IF(MIR_2021!AU46&lt;&gt;"Sin avance",IFERROR(_xlfn.FORMULATEXT(MIR_2021!AU46),CONCATENATE("=",MIR_2021!AU46)),"0"))))</f>
        <v>-</v>
      </c>
      <c r="AS37" s="68">
        <f>+MIR_2021!AV46</f>
        <v>0</v>
      </c>
      <c r="AT37" s="68">
        <f>+MIR_2021!AW46</f>
        <v>0</v>
      </c>
      <c r="AU37" s="68">
        <f>+MIR_2021!AX46</f>
        <v>0</v>
      </c>
      <c r="AV37" s="78" t="str">
        <f>IF(MIR_2021!AY46="","-",MIR_2021!AY46)</f>
        <v>-</v>
      </c>
      <c r="AW37" s="68">
        <f>+MIR_2021!AZ46</f>
        <v>0</v>
      </c>
      <c r="AX37" s="70" t="str">
        <f ca="1">+IF(MIR_2021!BA46="","-",IF(AZ37="No aplica","-",IF(MIR_2021!BA46="Sin avance","Sin avance",IF(MIR_2021!BA46&lt;&gt;"Sin avance",IFERROR(_xlfn.FORMULATEXT(MIR_2021!BA46),CONCATENATE("=",MIR_2021!BA46)),"0"))))</f>
        <v>-</v>
      </c>
      <c r="AY37" s="68">
        <f>+MIR_2021!BB46</f>
        <v>0</v>
      </c>
      <c r="AZ37" s="68">
        <f>+MIR_2021!BC46</f>
        <v>0</v>
      </c>
      <c r="BA37" s="68">
        <f>+MIR_2021!BD46</f>
        <v>0</v>
      </c>
      <c r="BB37" s="78" t="str">
        <f>IF(MIR_2021!BE46="","-",MIR_2021!BE46)</f>
        <v>-</v>
      </c>
      <c r="BC37" s="68">
        <f>+MIR_2021!BF46</f>
        <v>0</v>
      </c>
      <c r="BD37" s="68" t="str">
        <f ca="1">+IF(MIR_2021!BG46="","-",IF(BF37="No aplica","-",IF(MIR_2021!BG46="Sin avance","Sin avance",IF(MIR_2021!BG46&lt;&gt;"Sin avance",IFERROR(_xlfn.FORMULATEXT(MIR_2021!BG46),CONCATENATE("=",MIR_2021!BG46)),"0"))))</f>
        <v>-</v>
      </c>
      <c r="BE37" s="68">
        <f>+MIR_2021!BH46</f>
        <v>0</v>
      </c>
      <c r="BF37" s="68">
        <f>+MIR_2021!BI46</f>
        <v>0</v>
      </c>
      <c r="BG37" s="68">
        <f>+MIR_2021!BJ46</f>
        <v>0</v>
      </c>
      <c r="BH37" s="78" t="str">
        <f>IF(MIR_2021!BK46="","-",MIR_2021!BK46)</f>
        <v>-</v>
      </c>
      <c r="BI37" s="68">
        <f>+MIR_2021!AH46</f>
        <v>0</v>
      </c>
      <c r="BJ37" s="71" t="str">
        <f ca="1">+IF(MIR_2021!AI46="","-",IF(BL37="No aplica","-",IF(MIR_2021!AI46="Sin avance","Sin avance",IF(MIR_2021!AI46&lt;&gt;"Sin avance",IFERROR(_xlfn.FORMULATEXT(MIR_2021!AI46),CONCATENATE("=",MIR_2021!AI46)),"-"))))</f>
        <v>-</v>
      </c>
      <c r="BK37" s="68">
        <f>+MIR_2021!AJ46</f>
        <v>0</v>
      </c>
      <c r="BL37" s="68">
        <f>+MIR_2021!AK46</f>
        <v>0</v>
      </c>
      <c r="BM37" s="68">
        <f>+MIR_2021!AL46</f>
        <v>0</v>
      </c>
      <c r="BN37" s="78" t="str">
        <f>IF(MIR_2021!AM46="","-",MIR_2021!AM46)</f>
        <v>-</v>
      </c>
      <c r="BO37" s="119" t="str">
        <f>IF(MIR_2021!BL46="","-",MIR_2021!BL46)</f>
        <v>-</v>
      </c>
      <c r="BP37" s="119" t="str">
        <f>IF(MIR_2021!BM46="","-",MIR_2021!BM46)</f>
        <v>-</v>
      </c>
      <c r="BQ37" s="119" t="str">
        <f>IF(MIR_2021!BN46="","-",MIR_2021!BN46)</f>
        <v>-</v>
      </c>
      <c r="BR37" s="119" t="str">
        <f>IF(MIR_2021!BO46="","-",MIR_2021!BO46)</f>
        <v>-</v>
      </c>
      <c r="BS37" s="74" t="str">
        <f>IF(MIR_2021!BP46="","-",MIR_2021!BP46)</f>
        <v>-</v>
      </c>
      <c r="BT37" s="119" t="str">
        <f>IF(MIR_2021!BR46="","-",MIR_2021!BR46)</f>
        <v>-</v>
      </c>
      <c r="BU37" s="119" t="str">
        <f>IF(MIR_2021!BS46="","-",MIR_2021!BS46)</f>
        <v>-</v>
      </c>
      <c r="BV37" s="74" t="str">
        <f>IF(MIR_2021!BT46="","-",MIR_2021!BT46)</f>
        <v>-</v>
      </c>
      <c r="BW37" s="74" t="str">
        <f>IF(MIR_2021!BU46="","-",MIR_2021!BU46)</f>
        <v>-</v>
      </c>
      <c r="BX37" s="74" t="str">
        <f>IF(MIR_2021!BV46="","-",MIR_2021!BV46)</f>
        <v>-</v>
      </c>
      <c r="BY37" s="74" t="str">
        <f>IF(MIR_2021!BW46="","-",MIR_2021!BW46)</f>
        <v>-</v>
      </c>
      <c r="BZ37" s="74" t="str">
        <f>IF(MIR_2021!BX46="","-",MIR_2021!BX46)</f>
        <v>-</v>
      </c>
      <c r="CA37" s="119" t="str">
        <f>IF(MIR_2021!BY46="","-",MIR_2021!BY46)</f>
        <v>-</v>
      </c>
      <c r="CB37" s="119" t="str">
        <f>IF(MIR_2021!BZ46="","-",MIR_2021!BZ46)</f>
        <v>-</v>
      </c>
      <c r="CC37" s="74" t="str">
        <f>IF(MIR_2021!CA46="","-",MIR_2021!CA46)</f>
        <v>-</v>
      </c>
      <c r="CD37" s="74" t="str">
        <f>IF(MIR_2021!CB46="","-",MIR_2021!CB46)</f>
        <v>-</v>
      </c>
      <c r="CE37" s="74" t="str">
        <f>IF(MIR_2021!CC46="","-",MIR_2021!CC46)</f>
        <v>-</v>
      </c>
      <c r="CF37" s="74" t="str">
        <f>IF(MIR_2021!CD46="","-",MIR_2021!CD46)</f>
        <v>-</v>
      </c>
      <c r="CG37" s="74" t="str">
        <f>IF(MIR_2021!CE46="","-",MIR_2021!CE46)</f>
        <v>-</v>
      </c>
      <c r="CH37" s="119" t="str">
        <f>IF(MIR_2021!CF46="","-",MIR_2021!CF46)</f>
        <v>-</v>
      </c>
      <c r="CI37" s="119" t="str">
        <f>IF(MIR_2021!CG46="","-",MIR_2021!CG46)</f>
        <v>-</v>
      </c>
      <c r="CJ37" s="74" t="str">
        <f>IF(MIR_2021!CH46="","-",MIR_2021!CH46)</f>
        <v>-</v>
      </c>
      <c r="CK37" s="74" t="str">
        <f>IF(MIR_2021!CI46="","-",MIR_2021!CI46)</f>
        <v>-</v>
      </c>
      <c r="CL37" s="74" t="str">
        <f>IF(MIR_2021!CJ46="","-",MIR_2021!CJ46)</f>
        <v>-</v>
      </c>
      <c r="CM37" s="74" t="str">
        <f>IF(MIR_2021!CK46="","-",MIR_2021!CK46)</f>
        <v>-</v>
      </c>
      <c r="CN37" s="74" t="str">
        <f>IF(MIR_2021!CL46="","-",MIR_2021!CL46)</f>
        <v>-</v>
      </c>
      <c r="CO37" s="119" t="str">
        <f>IF(MIR_2021!CM46="","-",MIR_2021!CM46)</f>
        <v>-</v>
      </c>
      <c r="CP37" s="119" t="str">
        <f>IF(MIR_2021!CN46="","-",MIR_2021!CN46)</f>
        <v>-</v>
      </c>
      <c r="CQ37" s="74" t="str">
        <f>IF(MIR_2021!CO46="","-",MIR_2021!CO46)</f>
        <v>-</v>
      </c>
      <c r="CR37" s="74" t="str">
        <f>IF(MIR_2021!CP46="","-",MIR_2021!CP46)</f>
        <v>-</v>
      </c>
      <c r="CS37" s="74" t="str">
        <f>IF(MIR_2021!CQ46="","-",MIR_2021!CQ46)</f>
        <v>-</v>
      </c>
      <c r="CT37" s="74" t="str">
        <f>IF(MIR_2021!CR46="","-",MIR_2021!CR46)</f>
        <v>-</v>
      </c>
      <c r="CU37" s="74" t="str">
        <f>IF(MIR_2021!CS46="","-",MIR_2021!CS46)</f>
        <v>-</v>
      </c>
    </row>
    <row r="38" spans="1:99" s="68" customFormat="1" ht="13" x14ac:dyDescent="0.15">
      <c r="A38" s="67">
        <f>+VLOOKUP($D38,Catálogos!$A$14:$E$40,5,0)</f>
        <v>2</v>
      </c>
      <c r="B38" s="69" t="str">
        <f>+VLOOKUP(D38,Catálogos!$A$14:$C$40,3,FALSE)</f>
        <v>Promover el pleno ejercicio de los derechos de acceso a la información pública y de protección de datos personales, así como la transparencia y apertura de las instituciones públicas.</v>
      </c>
      <c r="C38" s="69" t="str">
        <f>+VLOOKUP(D38,Catálogos!$A$14:$F$40,6,FALSE)</f>
        <v>Presidencia</v>
      </c>
      <c r="D38" s="68" t="str">
        <f>+MID(MIR_2021!$D$6,1,3)</f>
        <v>170</v>
      </c>
      <c r="E38" s="69" t="str">
        <f>+MID(MIR_2021!$D$6,7,150)</f>
        <v>Dirección General de Comunicación Social y Difusión</v>
      </c>
      <c r="F38" s="68" t="str">
        <f>IF(MIR_2021!B47=0,F37,MIR_2021!B47)</f>
        <v>GOA09</v>
      </c>
      <c r="G38" s="68" t="str">
        <f>IF(MIR_2021!C47=0,G37,MIR_2021!C47)</f>
        <v>Actividad</v>
      </c>
      <c r="H38" s="69" t="str">
        <f>IF(MIR_2021!D47="",H37,MIR_2021!D47)</f>
        <v>2.2 Aplicación de una encuesta institucional de diagnóstico de los instrumentos de comunicación interna y el impacto de sus mensajes entre el personal del Instituto.</v>
      </c>
      <c r="I38" s="69">
        <f>+MIR_2021!E47</f>
        <v>0</v>
      </c>
      <c r="J38" s="69">
        <f>+MIR_2021!F47</f>
        <v>0</v>
      </c>
      <c r="K38" s="69">
        <f>+MIR_2021!G47</f>
        <v>0</v>
      </c>
      <c r="L38" s="69">
        <f>+MIR_2021!H47</f>
        <v>0</v>
      </c>
      <c r="M38" s="69">
        <f>+MIR_2021!I47</f>
        <v>0</v>
      </c>
      <c r="N38" s="69">
        <f>+MIR_2021!J47</f>
        <v>0</v>
      </c>
      <c r="O38" s="69">
        <f>+MIR_2021!K47</f>
        <v>0</v>
      </c>
      <c r="P38" s="69">
        <f>+MIR_2021!L47</f>
        <v>0</v>
      </c>
      <c r="Q38" s="69">
        <f>+MIR_2021!M47</f>
        <v>0</v>
      </c>
      <c r="R38" s="69">
        <f>+MIR_2021!N47</f>
        <v>0</v>
      </c>
      <c r="S38" s="69">
        <f>+MIR_2021!O47</f>
        <v>0</v>
      </c>
      <c r="T38" s="69">
        <f>+MIR_2021!P47</f>
        <v>0</v>
      </c>
      <c r="U38" s="69">
        <f>+MIR_2021!Q47</f>
        <v>0</v>
      </c>
      <c r="V38" s="69" t="str">
        <f>IF(MIR_2021!R47=0,V37,MIR_2021!R47)</f>
        <v>Anual</v>
      </c>
      <c r="W38" s="69" t="str">
        <f>IF(MIR_2021!S47=0,W37,MIR_2021!S47)</f>
        <v>Porcentaje</v>
      </c>
      <c r="X38" s="69">
        <f>+MIR_2021!V47</f>
        <v>0</v>
      </c>
      <c r="Y38" s="69">
        <f>+MIR_2021!W47</f>
        <v>0</v>
      </c>
      <c r="Z38" s="69">
        <f>+MIR_2021!X47</f>
        <v>0</v>
      </c>
      <c r="AA38" s="69" t="str">
        <f>IF(AND(MIR_2021!Y47="",H38=H37),AA37,MIR_2021!Y47)</f>
        <v>Los resultados de la encuesta son obtenidos en tiempo y forma.</v>
      </c>
      <c r="AB38" s="69">
        <f>+MIR_2021!Z47</f>
        <v>0</v>
      </c>
      <c r="AC38" s="69">
        <f>+MIR_2021!AA47</f>
        <v>0</v>
      </c>
      <c r="AD38" s="69">
        <f>+MIR_2021!AB47</f>
        <v>0</v>
      </c>
      <c r="AE38" s="77">
        <f>+MIR_2021!AC47</f>
        <v>0</v>
      </c>
      <c r="AF38" s="77">
        <f>+MIR_2021!AD47</f>
        <v>0</v>
      </c>
      <c r="AG38" s="68">
        <f>+MIR_2021!AE47</f>
        <v>0</v>
      </c>
      <c r="AH38" s="68">
        <f>+MIR_2021!AF47</f>
        <v>0</v>
      </c>
      <c r="AI38" s="68">
        <f>+MIR_2021!AG47</f>
        <v>0</v>
      </c>
      <c r="AJ38" s="68">
        <f>+MIR_2021!AH47</f>
        <v>0</v>
      </c>
      <c r="AK38" s="68">
        <f>+MIR_2021!AN47</f>
        <v>0</v>
      </c>
      <c r="AL38" s="68" t="str">
        <f ca="1">IF(MIR_2021!AO47="","-",IF(AN38="No aplica","-",IF(MIR_2021!AO47="Sin avance","Sin avance",IF(MIR_2021!AO47&lt;&gt;"Sin avance",IFERROR(_xlfn.FORMULATEXT(MIR_2021!AO47),CONCATENATE("=",MIR_2021!AO47)),"0"))))</f>
        <v>-</v>
      </c>
      <c r="AM38" s="68">
        <f>+MIR_2021!AP47</f>
        <v>0</v>
      </c>
      <c r="AN38" s="68">
        <f>+MIR_2021!AQ47</f>
        <v>0</v>
      </c>
      <c r="AO38" s="68">
        <f>+MIR_2021!AR47</f>
        <v>0</v>
      </c>
      <c r="AP38" s="78" t="str">
        <f>IF(MIR_2021!AS47="","-",MIR_2021!AS47)</f>
        <v>-</v>
      </c>
      <c r="AQ38" s="68">
        <f>+MIR_2021!AT47</f>
        <v>0</v>
      </c>
      <c r="AR38" s="68" t="str">
        <f ca="1">+IF(MIR_2021!AU47="","-",IF(AT38="No aplica","-",IF(MIR_2021!AU47="Sin avance","Sin avance",IF(MIR_2021!AU47&lt;&gt;"Sin avance",IFERROR(_xlfn.FORMULATEXT(MIR_2021!AU47),CONCATENATE("=",MIR_2021!AU47)),"0"))))</f>
        <v>-</v>
      </c>
      <c r="AS38" s="68">
        <f>+MIR_2021!AV47</f>
        <v>0</v>
      </c>
      <c r="AT38" s="68">
        <f>+MIR_2021!AW47</f>
        <v>0</v>
      </c>
      <c r="AU38" s="68">
        <f>+MIR_2021!AX47</f>
        <v>0</v>
      </c>
      <c r="AV38" s="78" t="str">
        <f>IF(MIR_2021!AY47="","-",MIR_2021!AY47)</f>
        <v>-</v>
      </c>
      <c r="AW38" s="68">
        <f>+MIR_2021!AZ47</f>
        <v>0</v>
      </c>
      <c r="AX38" s="70" t="str">
        <f ca="1">+IF(MIR_2021!BA47="","-",IF(AZ38="No aplica","-",IF(MIR_2021!BA47="Sin avance","Sin avance",IF(MIR_2021!BA47&lt;&gt;"Sin avance",IFERROR(_xlfn.FORMULATEXT(MIR_2021!BA47),CONCATENATE("=",MIR_2021!BA47)),"0"))))</f>
        <v>-</v>
      </c>
      <c r="AY38" s="68">
        <f>+MIR_2021!BB47</f>
        <v>0</v>
      </c>
      <c r="AZ38" s="68">
        <f>+MIR_2021!BC47</f>
        <v>0</v>
      </c>
      <c r="BA38" s="68">
        <f>+MIR_2021!BD47</f>
        <v>0</v>
      </c>
      <c r="BB38" s="78" t="str">
        <f>IF(MIR_2021!BE47="","-",MIR_2021!BE47)</f>
        <v>-</v>
      </c>
      <c r="BC38" s="68">
        <f>+MIR_2021!BF47</f>
        <v>0</v>
      </c>
      <c r="BD38" s="68" t="str">
        <f ca="1">+IF(MIR_2021!BG47="","-",IF(BF38="No aplica","-",IF(MIR_2021!BG47="Sin avance","Sin avance",IF(MIR_2021!BG47&lt;&gt;"Sin avance",IFERROR(_xlfn.FORMULATEXT(MIR_2021!BG47),CONCATENATE("=",MIR_2021!BG47)),"0"))))</f>
        <v>-</v>
      </c>
      <c r="BE38" s="68">
        <f>+MIR_2021!BH47</f>
        <v>0</v>
      </c>
      <c r="BF38" s="68">
        <f>+MIR_2021!BI47</f>
        <v>0</v>
      </c>
      <c r="BG38" s="68">
        <f>+MIR_2021!BJ47</f>
        <v>0</v>
      </c>
      <c r="BH38" s="78" t="str">
        <f>IF(MIR_2021!BK47="","-",MIR_2021!BK47)</f>
        <v>-</v>
      </c>
      <c r="BI38" s="68">
        <f>+MIR_2021!AH47</f>
        <v>0</v>
      </c>
      <c r="BJ38" s="71" t="str">
        <f ca="1">+IF(MIR_2021!AI47="","-",IF(BL38="No aplica","-",IF(MIR_2021!AI47="Sin avance","Sin avance",IF(MIR_2021!AI47&lt;&gt;"Sin avance",IFERROR(_xlfn.FORMULATEXT(MIR_2021!AI47),CONCATENATE("=",MIR_2021!AI47)),"-"))))</f>
        <v>-</v>
      </c>
      <c r="BK38" s="68">
        <f>+MIR_2021!AJ47</f>
        <v>0</v>
      </c>
      <c r="BL38" s="68">
        <f>+MIR_2021!AK47</f>
        <v>0</v>
      </c>
      <c r="BM38" s="68">
        <f>+MIR_2021!AL47</f>
        <v>0</v>
      </c>
      <c r="BN38" s="78" t="str">
        <f>IF(MIR_2021!AM47="","-",MIR_2021!AM47)</f>
        <v>-</v>
      </c>
      <c r="BO38" s="119" t="str">
        <f>IF(MIR_2021!BL47="","-",MIR_2021!BL47)</f>
        <v>-</v>
      </c>
      <c r="BP38" s="119" t="str">
        <f>IF(MIR_2021!BM47="","-",MIR_2021!BM47)</f>
        <v>-</v>
      </c>
      <c r="BQ38" s="119" t="str">
        <f>IF(MIR_2021!BN47="","-",MIR_2021!BN47)</f>
        <v>-</v>
      </c>
      <c r="BR38" s="119" t="str">
        <f>IF(MIR_2021!BO47="","-",MIR_2021!BO47)</f>
        <v>-</v>
      </c>
      <c r="BS38" s="74" t="str">
        <f>IF(MIR_2021!BP47="","-",MIR_2021!BP47)</f>
        <v>-</v>
      </c>
      <c r="BT38" s="119" t="str">
        <f>IF(MIR_2021!BR47="","-",MIR_2021!BR47)</f>
        <v>-</v>
      </c>
      <c r="BU38" s="119" t="str">
        <f>IF(MIR_2021!BS47="","-",MIR_2021!BS47)</f>
        <v>-</v>
      </c>
      <c r="BV38" s="74" t="str">
        <f>IF(MIR_2021!BT47="","-",MIR_2021!BT47)</f>
        <v>-</v>
      </c>
      <c r="BW38" s="74" t="str">
        <f>IF(MIR_2021!BU47="","-",MIR_2021!BU47)</f>
        <v>-</v>
      </c>
      <c r="BX38" s="74" t="str">
        <f>IF(MIR_2021!BV47="","-",MIR_2021!BV47)</f>
        <v>-</v>
      </c>
      <c r="BY38" s="74" t="str">
        <f>IF(MIR_2021!BW47="","-",MIR_2021!BW47)</f>
        <v>-</v>
      </c>
      <c r="BZ38" s="74" t="str">
        <f>IF(MIR_2021!BX47="","-",MIR_2021!BX47)</f>
        <v>-</v>
      </c>
      <c r="CA38" s="119" t="str">
        <f>IF(MIR_2021!BY47="","-",MIR_2021!BY47)</f>
        <v>-</v>
      </c>
      <c r="CB38" s="119" t="str">
        <f>IF(MIR_2021!BZ47="","-",MIR_2021!BZ47)</f>
        <v>-</v>
      </c>
      <c r="CC38" s="74" t="str">
        <f>IF(MIR_2021!CA47="","-",MIR_2021!CA47)</f>
        <v>-</v>
      </c>
      <c r="CD38" s="74" t="str">
        <f>IF(MIR_2021!CB47="","-",MIR_2021!CB47)</f>
        <v>-</v>
      </c>
      <c r="CE38" s="74" t="str">
        <f>IF(MIR_2021!CC47="","-",MIR_2021!CC47)</f>
        <v>-</v>
      </c>
      <c r="CF38" s="74" t="str">
        <f>IF(MIR_2021!CD47="","-",MIR_2021!CD47)</f>
        <v>-</v>
      </c>
      <c r="CG38" s="74" t="str">
        <f>IF(MIR_2021!CE47="","-",MIR_2021!CE47)</f>
        <v>-</v>
      </c>
      <c r="CH38" s="119" t="str">
        <f>IF(MIR_2021!CF47="","-",MIR_2021!CF47)</f>
        <v>-</v>
      </c>
      <c r="CI38" s="119" t="str">
        <f>IF(MIR_2021!CG47="","-",MIR_2021!CG47)</f>
        <v>-</v>
      </c>
      <c r="CJ38" s="74" t="str">
        <f>IF(MIR_2021!CH47="","-",MIR_2021!CH47)</f>
        <v>-</v>
      </c>
      <c r="CK38" s="74" t="str">
        <f>IF(MIR_2021!CI47="","-",MIR_2021!CI47)</f>
        <v>-</v>
      </c>
      <c r="CL38" s="74" t="str">
        <f>IF(MIR_2021!CJ47="","-",MIR_2021!CJ47)</f>
        <v>-</v>
      </c>
      <c r="CM38" s="74" t="str">
        <f>IF(MIR_2021!CK47="","-",MIR_2021!CK47)</f>
        <v>-</v>
      </c>
      <c r="CN38" s="74" t="str">
        <f>IF(MIR_2021!CL47="","-",MIR_2021!CL47)</f>
        <v>-</v>
      </c>
      <c r="CO38" s="119" t="str">
        <f>IF(MIR_2021!CM47="","-",MIR_2021!CM47)</f>
        <v>-</v>
      </c>
      <c r="CP38" s="119" t="str">
        <f>IF(MIR_2021!CN47="","-",MIR_2021!CN47)</f>
        <v>-</v>
      </c>
      <c r="CQ38" s="74" t="str">
        <f>IF(MIR_2021!CO47="","-",MIR_2021!CO47)</f>
        <v>-</v>
      </c>
      <c r="CR38" s="74" t="str">
        <f>IF(MIR_2021!CP47="","-",MIR_2021!CP47)</f>
        <v>-</v>
      </c>
      <c r="CS38" s="74" t="str">
        <f>IF(MIR_2021!CQ47="","-",MIR_2021!CQ47)</f>
        <v>-</v>
      </c>
      <c r="CT38" s="74" t="str">
        <f>IF(MIR_2021!CR47="","-",MIR_2021!CR47)</f>
        <v>-</v>
      </c>
      <c r="CU38" s="74" t="str">
        <f>IF(MIR_2021!CS47="","-",MIR_2021!CS47)</f>
        <v>-</v>
      </c>
    </row>
    <row r="39" spans="1:99" s="68" customFormat="1" ht="13" x14ac:dyDescent="0.15">
      <c r="A39" s="67">
        <f>+VLOOKUP($D39,Catálogos!$A$14:$E$40,5,0)</f>
        <v>2</v>
      </c>
      <c r="B39" s="69" t="str">
        <f>+VLOOKUP(D39,Catálogos!$A$14:$C$40,3,FALSE)</f>
        <v>Promover el pleno ejercicio de los derechos de acceso a la información pública y de protección de datos personales, así como la transparencia y apertura de las instituciones públicas.</v>
      </c>
      <c r="C39" s="69" t="str">
        <f>+VLOOKUP(D39,Catálogos!$A$14:$F$40,6,FALSE)</f>
        <v>Presidencia</v>
      </c>
      <c r="D39" s="68" t="str">
        <f>+MID(MIR_2021!$D$6,1,3)</f>
        <v>170</v>
      </c>
      <c r="E39" s="69" t="str">
        <f>+MID(MIR_2021!$D$6,7,150)</f>
        <v>Dirección General de Comunicación Social y Difusión</v>
      </c>
      <c r="F39" s="68" t="str">
        <f>IF(MIR_2021!B48=0,F38,MIR_2021!B48)</f>
        <v>GOA09</v>
      </c>
      <c r="G39" s="68" t="str">
        <f>IF(MIR_2021!C48=0,G38,MIR_2021!C48)</f>
        <v>Actividad</v>
      </c>
      <c r="H39" s="69" t="str">
        <f>IF(MIR_2021!D48="",H38,MIR_2021!D48)</f>
        <v>2.2 Aplicación de una encuesta institucional de diagnóstico de los instrumentos de comunicación interna y el impacto de sus mensajes entre el personal del Instituto.</v>
      </c>
      <c r="I39" s="69">
        <f>+MIR_2021!E48</f>
        <v>0</v>
      </c>
      <c r="J39" s="69">
        <f>+MIR_2021!F48</f>
        <v>0</v>
      </c>
      <c r="K39" s="69">
        <f>+MIR_2021!G48</f>
        <v>0</v>
      </c>
      <c r="L39" s="69">
        <f>+MIR_2021!H48</f>
        <v>0</v>
      </c>
      <c r="M39" s="69">
        <f>+MIR_2021!I48</f>
        <v>0</v>
      </c>
      <c r="N39" s="69">
        <f>+MIR_2021!J48</f>
        <v>0</v>
      </c>
      <c r="O39" s="69">
        <f>+MIR_2021!K48</f>
        <v>0</v>
      </c>
      <c r="P39" s="69">
        <f>+MIR_2021!L48</f>
        <v>0</v>
      </c>
      <c r="Q39" s="69">
        <f>+MIR_2021!M48</f>
        <v>0</v>
      </c>
      <c r="R39" s="69">
        <f>+MIR_2021!N48</f>
        <v>0</v>
      </c>
      <c r="S39" s="69">
        <f>+MIR_2021!O48</f>
        <v>0</v>
      </c>
      <c r="T39" s="69">
        <f>+MIR_2021!P48</f>
        <v>0</v>
      </c>
      <c r="U39" s="69">
        <f>+MIR_2021!Q48</f>
        <v>0</v>
      </c>
      <c r="V39" s="69" t="str">
        <f>IF(MIR_2021!R48=0,V38,MIR_2021!R48)</f>
        <v>Anual</v>
      </c>
      <c r="W39" s="69" t="str">
        <f>IF(MIR_2021!S48=0,W38,MIR_2021!S48)</f>
        <v>Porcentaje</v>
      </c>
      <c r="X39" s="69">
        <f>+MIR_2021!V48</f>
        <v>0</v>
      </c>
      <c r="Y39" s="69">
        <f>+MIR_2021!W48</f>
        <v>0</v>
      </c>
      <c r="Z39" s="69">
        <f>+MIR_2021!X48</f>
        <v>0</v>
      </c>
      <c r="AA39" s="69" t="str">
        <f>IF(AND(MIR_2021!Y48="",H39=H38),AA38,MIR_2021!Y48)</f>
        <v>Los resultados de la encuesta son obtenidos en tiempo y forma.</v>
      </c>
      <c r="AB39" s="69">
        <f>+MIR_2021!Z48</f>
        <v>0</v>
      </c>
      <c r="AC39" s="69">
        <f>+MIR_2021!AA48</f>
        <v>0</v>
      </c>
      <c r="AD39" s="69">
        <f>+MIR_2021!AB48</f>
        <v>0</v>
      </c>
      <c r="AE39" s="77">
        <f>+MIR_2021!AC48</f>
        <v>0</v>
      </c>
      <c r="AF39" s="77">
        <f>+MIR_2021!AD48</f>
        <v>0</v>
      </c>
      <c r="AG39" s="68">
        <f>+MIR_2021!AE48</f>
        <v>0</v>
      </c>
      <c r="AH39" s="68">
        <f>+MIR_2021!AF48</f>
        <v>0</v>
      </c>
      <c r="AI39" s="68">
        <f>+MIR_2021!AG48</f>
        <v>0</v>
      </c>
      <c r="AJ39" s="68">
        <f>+MIR_2021!AH48</f>
        <v>0</v>
      </c>
      <c r="AK39" s="68">
        <f>+MIR_2021!AN48</f>
        <v>0</v>
      </c>
      <c r="AL39" s="68" t="str">
        <f ca="1">IF(MIR_2021!AO48="","-",IF(AN39="No aplica","-",IF(MIR_2021!AO48="Sin avance","Sin avance",IF(MIR_2021!AO48&lt;&gt;"Sin avance",IFERROR(_xlfn.FORMULATEXT(MIR_2021!AO48),CONCATENATE("=",MIR_2021!AO48)),"0"))))</f>
        <v>-</v>
      </c>
      <c r="AM39" s="68">
        <f>+MIR_2021!AP48</f>
        <v>0</v>
      </c>
      <c r="AN39" s="68">
        <f>+MIR_2021!AQ48</f>
        <v>0</v>
      </c>
      <c r="AO39" s="68">
        <f>+MIR_2021!AR48</f>
        <v>0</v>
      </c>
      <c r="AP39" s="78" t="str">
        <f>IF(MIR_2021!AS48="","-",MIR_2021!AS48)</f>
        <v>-</v>
      </c>
      <c r="AQ39" s="68">
        <f>+MIR_2021!AT48</f>
        <v>0</v>
      </c>
      <c r="AR39" s="68" t="str">
        <f ca="1">+IF(MIR_2021!AU48="","-",IF(AT39="No aplica","-",IF(MIR_2021!AU48="Sin avance","Sin avance",IF(MIR_2021!AU48&lt;&gt;"Sin avance",IFERROR(_xlfn.FORMULATEXT(MIR_2021!AU48),CONCATENATE("=",MIR_2021!AU48)),"0"))))</f>
        <v>-</v>
      </c>
      <c r="AS39" s="68">
        <f>+MIR_2021!AV48</f>
        <v>0</v>
      </c>
      <c r="AT39" s="68">
        <f>+MIR_2021!AW48</f>
        <v>0</v>
      </c>
      <c r="AU39" s="68">
        <f>+MIR_2021!AX48</f>
        <v>0</v>
      </c>
      <c r="AV39" s="78" t="str">
        <f>IF(MIR_2021!AY48="","-",MIR_2021!AY48)</f>
        <v>-</v>
      </c>
      <c r="AW39" s="68">
        <f>+MIR_2021!AZ48</f>
        <v>0</v>
      </c>
      <c r="AX39" s="70" t="str">
        <f ca="1">+IF(MIR_2021!BA48="","-",IF(AZ39="No aplica","-",IF(MIR_2021!BA48="Sin avance","Sin avance",IF(MIR_2021!BA48&lt;&gt;"Sin avance",IFERROR(_xlfn.FORMULATEXT(MIR_2021!BA48),CONCATENATE("=",MIR_2021!BA48)),"0"))))</f>
        <v>-</v>
      </c>
      <c r="AY39" s="68">
        <f>+MIR_2021!BB48</f>
        <v>0</v>
      </c>
      <c r="AZ39" s="68">
        <f>+MIR_2021!BC48</f>
        <v>0</v>
      </c>
      <c r="BA39" s="68">
        <f>+MIR_2021!BD48</f>
        <v>0</v>
      </c>
      <c r="BB39" s="78" t="str">
        <f>IF(MIR_2021!BE48="","-",MIR_2021!BE48)</f>
        <v>-</v>
      </c>
      <c r="BC39" s="68">
        <f>+MIR_2021!BF48</f>
        <v>0</v>
      </c>
      <c r="BD39" s="68" t="str">
        <f ca="1">+IF(MIR_2021!BG48="","-",IF(BF39="No aplica","-",IF(MIR_2021!BG48="Sin avance","Sin avance",IF(MIR_2021!BG48&lt;&gt;"Sin avance",IFERROR(_xlfn.FORMULATEXT(MIR_2021!BG48),CONCATENATE("=",MIR_2021!BG48)),"0"))))</f>
        <v>-</v>
      </c>
      <c r="BE39" s="68">
        <f>+MIR_2021!BH48</f>
        <v>0</v>
      </c>
      <c r="BF39" s="68">
        <f>+MIR_2021!BI48</f>
        <v>0</v>
      </c>
      <c r="BG39" s="68">
        <f>+MIR_2021!BJ48</f>
        <v>0</v>
      </c>
      <c r="BH39" s="78" t="str">
        <f>IF(MIR_2021!BK48="","-",MIR_2021!BK48)</f>
        <v>-</v>
      </c>
      <c r="BI39" s="68">
        <f>+MIR_2021!AH48</f>
        <v>0</v>
      </c>
      <c r="BJ39" s="71" t="str">
        <f ca="1">+IF(MIR_2021!AI48="","-",IF(BL39="No aplica","-",IF(MIR_2021!AI48="Sin avance","Sin avance",IF(MIR_2021!AI48&lt;&gt;"Sin avance",IFERROR(_xlfn.FORMULATEXT(MIR_2021!AI48),CONCATENATE("=",MIR_2021!AI48)),"-"))))</f>
        <v>-</v>
      </c>
      <c r="BK39" s="68">
        <f>+MIR_2021!AJ48</f>
        <v>0</v>
      </c>
      <c r="BL39" s="68">
        <f>+MIR_2021!AK48</f>
        <v>0</v>
      </c>
      <c r="BM39" s="68">
        <f>+MIR_2021!AL48</f>
        <v>0</v>
      </c>
      <c r="BN39" s="78" t="str">
        <f>IF(MIR_2021!AM48="","-",MIR_2021!AM48)</f>
        <v>-</v>
      </c>
      <c r="BO39" s="119" t="str">
        <f>IF(MIR_2021!BL48="","-",MIR_2021!BL48)</f>
        <v>-</v>
      </c>
      <c r="BP39" s="119" t="str">
        <f>IF(MIR_2021!BM48="","-",MIR_2021!BM48)</f>
        <v>-</v>
      </c>
      <c r="BQ39" s="119" t="str">
        <f>IF(MIR_2021!BN48="","-",MIR_2021!BN48)</f>
        <v>-</v>
      </c>
      <c r="BR39" s="119" t="str">
        <f>IF(MIR_2021!BO48="","-",MIR_2021!BO48)</f>
        <v>-</v>
      </c>
      <c r="BS39" s="74" t="str">
        <f>IF(MIR_2021!BP48="","-",MIR_2021!BP48)</f>
        <v>-</v>
      </c>
      <c r="BT39" s="119" t="str">
        <f>IF(MIR_2021!BR48="","-",MIR_2021!BR48)</f>
        <v>-</v>
      </c>
      <c r="BU39" s="119" t="str">
        <f>IF(MIR_2021!BS48="","-",MIR_2021!BS48)</f>
        <v>-</v>
      </c>
      <c r="BV39" s="74" t="str">
        <f>IF(MIR_2021!BT48="","-",MIR_2021!BT48)</f>
        <v>-</v>
      </c>
      <c r="BW39" s="74" t="str">
        <f>IF(MIR_2021!BU48="","-",MIR_2021!BU48)</f>
        <v>-</v>
      </c>
      <c r="BX39" s="74" t="str">
        <f>IF(MIR_2021!BV48="","-",MIR_2021!BV48)</f>
        <v>-</v>
      </c>
      <c r="BY39" s="74" t="str">
        <f>IF(MIR_2021!BW48="","-",MIR_2021!BW48)</f>
        <v>-</v>
      </c>
      <c r="BZ39" s="74" t="str">
        <f>IF(MIR_2021!BX48="","-",MIR_2021!BX48)</f>
        <v>-</v>
      </c>
      <c r="CA39" s="119" t="str">
        <f>IF(MIR_2021!BY48="","-",MIR_2021!BY48)</f>
        <v>-</v>
      </c>
      <c r="CB39" s="119" t="str">
        <f>IF(MIR_2021!BZ48="","-",MIR_2021!BZ48)</f>
        <v>-</v>
      </c>
      <c r="CC39" s="74" t="str">
        <f>IF(MIR_2021!CA48="","-",MIR_2021!CA48)</f>
        <v>-</v>
      </c>
      <c r="CD39" s="74" t="str">
        <f>IF(MIR_2021!CB48="","-",MIR_2021!CB48)</f>
        <v>-</v>
      </c>
      <c r="CE39" s="74" t="str">
        <f>IF(MIR_2021!CC48="","-",MIR_2021!CC48)</f>
        <v>-</v>
      </c>
      <c r="CF39" s="74" t="str">
        <f>IF(MIR_2021!CD48="","-",MIR_2021!CD48)</f>
        <v>-</v>
      </c>
      <c r="CG39" s="74" t="str">
        <f>IF(MIR_2021!CE48="","-",MIR_2021!CE48)</f>
        <v>-</v>
      </c>
      <c r="CH39" s="119" t="str">
        <f>IF(MIR_2021!CF48="","-",MIR_2021!CF48)</f>
        <v>-</v>
      </c>
      <c r="CI39" s="119" t="str">
        <f>IF(MIR_2021!CG48="","-",MIR_2021!CG48)</f>
        <v>-</v>
      </c>
      <c r="CJ39" s="74" t="str">
        <f>IF(MIR_2021!CH48="","-",MIR_2021!CH48)</f>
        <v>-</v>
      </c>
      <c r="CK39" s="74" t="str">
        <f>IF(MIR_2021!CI48="","-",MIR_2021!CI48)</f>
        <v>-</v>
      </c>
      <c r="CL39" s="74" t="str">
        <f>IF(MIR_2021!CJ48="","-",MIR_2021!CJ48)</f>
        <v>-</v>
      </c>
      <c r="CM39" s="74" t="str">
        <f>IF(MIR_2021!CK48="","-",MIR_2021!CK48)</f>
        <v>-</v>
      </c>
      <c r="CN39" s="74" t="str">
        <f>IF(MIR_2021!CL48="","-",MIR_2021!CL48)</f>
        <v>-</v>
      </c>
      <c r="CO39" s="119" t="str">
        <f>IF(MIR_2021!CM48="","-",MIR_2021!CM48)</f>
        <v>-</v>
      </c>
      <c r="CP39" s="119" t="str">
        <f>IF(MIR_2021!CN48="","-",MIR_2021!CN48)</f>
        <v>-</v>
      </c>
      <c r="CQ39" s="74" t="str">
        <f>IF(MIR_2021!CO48="","-",MIR_2021!CO48)</f>
        <v>-</v>
      </c>
      <c r="CR39" s="74" t="str">
        <f>IF(MIR_2021!CP48="","-",MIR_2021!CP48)</f>
        <v>-</v>
      </c>
      <c r="CS39" s="74" t="str">
        <f>IF(MIR_2021!CQ48="","-",MIR_2021!CQ48)</f>
        <v>-</v>
      </c>
      <c r="CT39" s="74" t="str">
        <f>IF(MIR_2021!CR48="","-",MIR_2021!CR48)</f>
        <v>-</v>
      </c>
      <c r="CU39" s="74" t="str">
        <f>IF(MIR_2021!CS48="","-",MIR_2021!CS48)</f>
        <v>-</v>
      </c>
    </row>
    <row r="40" spans="1:99" s="68" customFormat="1" ht="13" x14ac:dyDescent="0.15">
      <c r="A40" s="67">
        <f>+VLOOKUP($D40,Catálogos!$A$14:$E$40,5,0)</f>
        <v>2</v>
      </c>
      <c r="B40" s="69" t="str">
        <f>+VLOOKUP(D40,Catálogos!$A$14:$C$40,3,FALSE)</f>
        <v>Promover el pleno ejercicio de los derechos de acceso a la información pública y de protección de datos personales, así como la transparencia y apertura de las instituciones públicas.</v>
      </c>
      <c r="C40" s="69" t="str">
        <f>+VLOOKUP(D40,Catálogos!$A$14:$F$40,6,FALSE)</f>
        <v>Presidencia</v>
      </c>
      <c r="D40" s="68" t="str">
        <f>+MID(MIR_2021!$D$6,1,3)</f>
        <v>170</v>
      </c>
      <c r="E40" s="69" t="str">
        <f>+MID(MIR_2021!$D$6,7,150)</f>
        <v>Dirección General de Comunicación Social y Difusión</v>
      </c>
      <c r="F40" s="68" t="str">
        <f>IF(MIR_2021!B49=0,F39,MIR_2021!B49)</f>
        <v>GOA09</v>
      </c>
      <c r="G40" s="68" t="str">
        <f>IF(MIR_2021!C49=0,G39,MIR_2021!C49)</f>
        <v>Actividad</v>
      </c>
      <c r="H40" s="69" t="str">
        <f>IF(MIR_2021!D49="",H39,MIR_2021!D49)</f>
        <v>2.2 Aplicación de una encuesta institucional de diagnóstico de los instrumentos de comunicación interna y el impacto de sus mensajes entre el personal del Instituto.</v>
      </c>
      <c r="I40" s="69">
        <f>+MIR_2021!E49</f>
        <v>0</v>
      </c>
      <c r="J40" s="69">
        <f>+MIR_2021!F49</f>
        <v>0</v>
      </c>
      <c r="K40" s="69">
        <f>+MIR_2021!G49</f>
        <v>0</v>
      </c>
      <c r="L40" s="69">
        <f>+MIR_2021!H49</f>
        <v>0</v>
      </c>
      <c r="M40" s="69">
        <f>+MIR_2021!I49</f>
        <v>0</v>
      </c>
      <c r="N40" s="69">
        <f>+MIR_2021!J49</f>
        <v>0</v>
      </c>
      <c r="O40" s="69">
        <f>+MIR_2021!K49</f>
        <v>0</v>
      </c>
      <c r="P40" s="69">
        <f>+MIR_2021!L49</f>
        <v>0</v>
      </c>
      <c r="Q40" s="69">
        <f>+MIR_2021!M49</f>
        <v>0</v>
      </c>
      <c r="R40" s="69">
        <f>+MIR_2021!N49</f>
        <v>0</v>
      </c>
      <c r="S40" s="69">
        <f>+MIR_2021!O49</f>
        <v>0</v>
      </c>
      <c r="T40" s="69">
        <f>+MIR_2021!P49</f>
        <v>0</v>
      </c>
      <c r="U40" s="69">
        <f>+MIR_2021!Q49</f>
        <v>0</v>
      </c>
      <c r="V40" s="69" t="str">
        <f>IF(MIR_2021!R49=0,V39,MIR_2021!R49)</f>
        <v>Anual</v>
      </c>
      <c r="W40" s="69" t="str">
        <f>IF(MIR_2021!S49=0,W39,MIR_2021!S49)</f>
        <v>Porcentaje</v>
      </c>
      <c r="X40" s="69">
        <f>+MIR_2021!V49</f>
        <v>0</v>
      </c>
      <c r="Y40" s="69">
        <f>+MIR_2021!W49</f>
        <v>0</v>
      </c>
      <c r="Z40" s="69">
        <f>+MIR_2021!X49</f>
        <v>0</v>
      </c>
      <c r="AA40" s="69" t="str">
        <f>IF(AND(MIR_2021!Y49="",H40=H39),AA39,MIR_2021!Y49)</f>
        <v>Los resultados de la encuesta son obtenidos en tiempo y forma.</v>
      </c>
      <c r="AB40" s="69">
        <f>+MIR_2021!Z49</f>
        <v>0</v>
      </c>
      <c r="AC40" s="69">
        <f>+MIR_2021!AA49</f>
        <v>0</v>
      </c>
      <c r="AD40" s="69">
        <f>+MIR_2021!AB49</f>
        <v>0</v>
      </c>
      <c r="AE40" s="77">
        <f>+MIR_2021!AC49</f>
        <v>0</v>
      </c>
      <c r="AF40" s="77">
        <f>+MIR_2021!AD49</f>
        <v>0</v>
      </c>
      <c r="AG40" s="68">
        <f>+MIR_2021!AE49</f>
        <v>0</v>
      </c>
      <c r="AH40" s="68">
        <f>+MIR_2021!AF49</f>
        <v>0</v>
      </c>
      <c r="AI40" s="68">
        <f>+MIR_2021!AG49</f>
        <v>0</v>
      </c>
      <c r="AJ40" s="68">
        <f>+MIR_2021!AH49</f>
        <v>0</v>
      </c>
      <c r="AK40" s="68">
        <f>+MIR_2021!AN49</f>
        <v>0</v>
      </c>
      <c r="AL40" s="68" t="str">
        <f ca="1">IF(MIR_2021!AO49="","-",IF(AN40="No aplica","-",IF(MIR_2021!AO49="Sin avance","Sin avance",IF(MIR_2021!AO49&lt;&gt;"Sin avance",IFERROR(_xlfn.FORMULATEXT(MIR_2021!AO49),CONCATENATE("=",MIR_2021!AO49)),"0"))))</f>
        <v>-</v>
      </c>
      <c r="AM40" s="68">
        <f>+MIR_2021!AP49</f>
        <v>0</v>
      </c>
      <c r="AN40" s="68">
        <f>+MIR_2021!AQ49</f>
        <v>0</v>
      </c>
      <c r="AO40" s="68">
        <f>+MIR_2021!AR49</f>
        <v>0</v>
      </c>
      <c r="AP40" s="78" t="str">
        <f>IF(MIR_2021!AS49="","-",MIR_2021!AS49)</f>
        <v>-</v>
      </c>
      <c r="AQ40" s="68">
        <f>+MIR_2021!AT49</f>
        <v>0</v>
      </c>
      <c r="AR40" s="68" t="str">
        <f ca="1">+IF(MIR_2021!AU49="","-",IF(AT40="No aplica","-",IF(MIR_2021!AU49="Sin avance","Sin avance",IF(MIR_2021!AU49&lt;&gt;"Sin avance",IFERROR(_xlfn.FORMULATEXT(MIR_2021!AU49),CONCATENATE("=",MIR_2021!AU49)),"0"))))</f>
        <v>-</v>
      </c>
      <c r="AS40" s="68">
        <f>+MIR_2021!AV49</f>
        <v>0</v>
      </c>
      <c r="AT40" s="68">
        <f>+MIR_2021!AW49</f>
        <v>0</v>
      </c>
      <c r="AU40" s="68">
        <f>+MIR_2021!AX49</f>
        <v>0</v>
      </c>
      <c r="AV40" s="78" t="str">
        <f>IF(MIR_2021!AY49="","-",MIR_2021!AY49)</f>
        <v>-</v>
      </c>
      <c r="AW40" s="68">
        <f>+MIR_2021!AZ49</f>
        <v>0</v>
      </c>
      <c r="AX40" s="70" t="str">
        <f ca="1">+IF(MIR_2021!BA49="","-",IF(AZ40="No aplica","-",IF(MIR_2021!BA49="Sin avance","Sin avance",IF(MIR_2021!BA49&lt;&gt;"Sin avance",IFERROR(_xlfn.FORMULATEXT(MIR_2021!BA49),CONCATENATE("=",MIR_2021!BA49)),"0"))))</f>
        <v>-</v>
      </c>
      <c r="AY40" s="68">
        <f>+MIR_2021!BB49</f>
        <v>0</v>
      </c>
      <c r="AZ40" s="68">
        <f>+MIR_2021!BC49</f>
        <v>0</v>
      </c>
      <c r="BA40" s="68">
        <f>+MIR_2021!BD49</f>
        <v>0</v>
      </c>
      <c r="BB40" s="78" t="str">
        <f>IF(MIR_2021!BE49="","-",MIR_2021!BE49)</f>
        <v>-</v>
      </c>
      <c r="BC40" s="68">
        <f>+MIR_2021!BF49</f>
        <v>0</v>
      </c>
      <c r="BD40" s="68" t="str">
        <f ca="1">+IF(MIR_2021!BG49="","-",IF(BF40="No aplica","-",IF(MIR_2021!BG49="Sin avance","Sin avance",IF(MIR_2021!BG49&lt;&gt;"Sin avance",IFERROR(_xlfn.FORMULATEXT(MIR_2021!BG49),CONCATENATE("=",MIR_2021!BG49)),"0"))))</f>
        <v>-</v>
      </c>
      <c r="BE40" s="68">
        <f>+MIR_2021!BH49</f>
        <v>0</v>
      </c>
      <c r="BF40" s="68">
        <f>+MIR_2021!BI49</f>
        <v>0</v>
      </c>
      <c r="BG40" s="68">
        <f>+MIR_2021!BJ49</f>
        <v>0</v>
      </c>
      <c r="BH40" s="78" t="str">
        <f>IF(MIR_2021!BK49="","-",MIR_2021!BK49)</f>
        <v>-</v>
      </c>
      <c r="BI40" s="68">
        <f>+MIR_2021!AH49</f>
        <v>0</v>
      </c>
      <c r="BJ40" s="71" t="str">
        <f ca="1">+IF(MIR_2021!AI49="","-",IF(BL40="No aplica","-",IF(MIR_2021!AI49="Sin avance","Sin avance",IF(MIR_2021!AI49&lt;&gt;"Sin avance",IFERROR(_xlfn.FORMULATEXT(MIR_2021!AI49),CONCATENATE("=",MIR_2021!AI49)),"-"))))</f>
        <v>-</v>
      </c>
      <c r="BK40" s="68">
        <f>+MIR_2021!AJ49</f>
        <v>0</v>
      </c>
      <c r="BL40" s="68">
        <f>+MIR_2021!AK49</f>
        <v>0</v>
      </c>
      <c r="BM40" s="68">
        <f>+MIR_2021!AL49</f>
        <v>0</v>
      </c>
      <c r="BN40" s="78" t="str">
        <f>IF(MIR_2021!AM49="","-",MIR_2021!AM49)</f>
        <v>-</v>
      </c>
      <c r="BO40" s="119" t="str">
        <f>IF(MIR_2021!BL49="","-",MIR_2021!BL49)</f>
        <v>-</v>
      </c>
      <c r="BP40" s="119" t="str">
        <f>IF(MIR_2021!BM49="","-",MIR_2021!BM49)</f>
        <v>-</v>
      </c>
      <c r="BQ40" s="119" t="str">
        <f>IF(MIR_2021!BN49="","-",MIR_2021!BN49)</f>
        <v>-</v>
      </c>
      <c r="BR40" s="119" t="str">
        <f>IF(MIR_2021!BO49="","-",MIR_2021!BO49)</f>
        <v>-</v>
      </c>
      <c r="BS40" s="74" t="str">
        <f>IF(MIR_2021!BP49="","-",MIR_2021!BP49)</f>
        <v>-</v>
      </c>
      <c r="BT40" s="119" t="str">
        <f>IF(MIR_2021!BR49="","-",MIR_2021!BR49)</f>
        <v>-</v>
      </c>
      <c r="BU40" s="119" t="str">
        <f>IF(MIR_2021!BS49="","-",MIR_2021!BS49)</f>
        <v>-</v>
      </c>
      <c r="BV40" s="74" t="str">
        <f>IF(MIR_2021!BT49="","-",MIR_2021!BT49)</f>
        <v>-</v>
      </c>
      <c r="BW40" s="74" t="str">
        <f>IF(MIR_2021!BU49="","-",MIR_2021!BU49)</f>
        <v>-</v>
      </c>
      <c r="BX40" s="74" t="str">
        <f>IF(MIR_2021!BV49="","-",MIR_2021!BV49)</f>
        <v>-</v>
      </c>
      <c r="BY40" s="74" t="str">
        <f>IF(MIR_2021!BW49="","-",MIR_2021!BW49)</f>
        <v>-</v>
      </c>
      <c r="BZ40" s="74" t="str">
        <f>IF(MIR_2021!BX49="","-",MIR_2021!BX49)</f>
        <v>-</v>
      </c>
      <c r="CA40" s="119" t="str">
        <f>IF(MIR_2021!BY49="","-",MIR_2021!BY49)</f>
        <v>-</v>
      </c>
      <c r="CB40" s="119" t="str">
        <f>IF(MIR_2021!BZ49="","-",MIR_2021!BZ49)</f>
        <v>-</v>
      </c>
      <c r="CC40" s="74" t="str">
        <f>IF(MIR_2021!CA49="","-",MIR_2021!CA49)</f>
        <v>-</v>
      </c>
      <c r="CD40" s="74" t="str">
        <f>IF(MIR_2021!CB49="","-",MIR_2021!CB49)</f>
        <v>-</v>
      </c>
      <c r="CE40" s="74" t="str">
        <f>IF(MIR_2021!CC49="","-",MIR_2021!CC49)</f>
        <v>-</v>
      </c>
      <c r="CF40" s="74" t="str">
        <f>IF(MIR_2021!CD49="","-",MIR_2021!CD49)</f>
        <v>-</v>
      </c>
      <c r="CG40" s="74" t="str">
        <f>IF(MIR_2021!CE49="","-",MIR_2021!CE49)</f>
        <v>-</v>
      </c>
      <c r="CH40" s="119" t="str">
        <f>IF(MIR_2021!CF49="","-",MIR_2021!CF49)</f>
        <v>-</v>
      </c>
      <c r="CI40" s="119" t="str">
        <f>IF(MIR_2021!CG49="","-",MIR_2021!CG49)</f>
        <v>-</v>
      </c>
      <c r="CJ40" s="74" t="str">
        <f>IF(MIR_2021!CH49="","-",MIR_2021!CH49)</f>
        <v>-</v>
      </c>
      <c r="CK40" s="74" t="str">
        <f>IF(MIR_2021!CI49="","-",MIR_2021!CI49)</f>
        <v>-</v>
      </c>
      <c r="CL40" s="74" t="str">
        <f>IF(MIR_2021!CJ49="","-",MIR_2021!CJ49)</f>
        <v>-</v>
      </c>
      <c r="CM40" s="74" t="str">
        <f>IF(MIR_2021!CK49="","-",MIR_2021!CK49)</f>
        <v>-</v>
      </c>
      <c r="CN40" s="74" t="str">
        <f>IF(MIR_2021!CL49="","-",MIR_2021!CL49)</f>
        <v>-</v>
      </c>
      <c r="CO40" s="119" t="str">
        <f>IF(MIR_2021!CM49="","-",MIR_2021!CM49)</f>
        <v>-</v>
      </c>
      <c r="CP40" s="119" t="str">
        <f>IF(MIR_2021!CN49="","-",MIR_2021!CN49)</f>
        <v>-</v>
      </c>
      <c r="CQ40" s="74" t="str">
        <f>IF(MIR_2021!CO49="","-",MIR_2021!CO49)</f>
        <v>-</v>
      </c>
      <c r="CR40" s="74" t="str">
        <f>IF(MIR_2021!CP49="","-",MIR_2021!CP49)</f>
        <v>-</v>
      </c>
      <c r="CS40" s="74" t="str">
        <f>IF(MIR_2021!CQ49="","-",MIR_2021!CQ49)</f>
        <v>-</v>
      </c>
      <c r="CT40" s="74" t="str">
        <f>IF(MIR_2021!CR49="","-",MIR_2021!CR49)</f>
        <v>-</v>
      </c>
      <c r="CU40" s="74" t="str">
        <f>IF(MIR_2021!CS49="","-",MIR_2021!CS49)</f>
        <v>-</v>
      </c>
    </row>
    <row r="41" spans="1:99" s="68" customFormat="1" ht="13" x14ac:dyDescent="0.15">
      <c r="A41" s="67">
        <f>+VLOOKUP($D41,Catálogos!$A$14:$E$40,5,0)</f>
        <v>2</v>
      </c>
      <c r="B41" s="69" t="str">
        <f>+VLOOKUP(D41,Catálogos!$A$14:$C$40,3,FALSE)</f>
        <v>Promover el pleno ejercicio de los derechos de acceso a la información pública y de protección de datos personales, así como la transparencia y apertura de las instituciones públicas.</v>
      </c>
      <c r="C41" s="69" t="str">
        <f>+VLOOKUP(D41,Catálogos!$A$14:$F$40,6,FALSE)</f>
        <v>Presidencia</v>
      </c>
      <c r="D41" s="68" t="str">
        <f>+MID(MIR_2021!$D$6,1,3)</f>
        <v>170</v>
      </c>
      <c r="E41" s="69" t="str">
        <f>+MID(MIR_2021!$D$6,7,150)</f>
        <v>Dirección General de Comunicación Social y Difusión</v>
      </c>
      <c r="F41" s="68" t="str">
        <f>IF(MIR_2021!B50=0,F40,MIR_2021!B50)</f>
        <v>GOA09</v>
      </c>
      <c r="G41" s="68" t="str">
        <f>IF(MIR_2021!C50=0,G40,MIR_2021!C50)</f>
        <v>Actividad</v>
      </c>
      <c r="H41" s="69" t="str">
        <f>IF(MIR_2021!D50="",H40,MIR_2021!D50)</f>
        <v>2.2 Aplicación de una encuesta institucional de diagnóstico de los instrumentos de comunicación interna y el impacto de sus mensajes entre el personal del Instituto.</v>
      </c>
      <c r="I41" s="69">
        <f>+MIR_2021!E50</f>
        <v>0</v>
      </c>
      <c r="J41" s="69">
        <f>+MIR_2021!F50</f>
        <v>0</v>
      </c>
      <c r="K41" s="69">
        <f>+MIR_2021!G50</f>
        <v>0</v>
      </c>
      <c r="L41" s="69">
        <f>+MIR_2021!H50</f>
        <v>0</v>
      </c>
      <c r="M41" s="69">
        <f>+MIR_2021!I50</f>
        <v>0</v>
      </c>
      <c r="N41" s="69">
        <f>+MIR_2021!J50</f>
        <v>0</v>
      </c>
      <c r="O41" s="69">
        <f>+MIR_2021!K50</f>
        <v>0</v>
      </c>
      <c r="P41" s="69">
        <f>+MIR_2021!L50</f>
        <v>0</v>
      </c>
      <c r="Q41" s="69">
        <f>+MIR_2021!M50</f>
        <v>0</v>
      </c>
      <c r="R41" s="69">
        <f>+MIR_2021!N50</f>
        <v>0</v>
      </c>
      <c r="S41" s="69">
        <f>+MIR_2021!O50</f>
        <v>0</v>
      </c>
      <c r="T41" s="69">
        <f>+MIR_2021!P50</f>
        <v>0</v>
      </c>
      <c r="U41" s="69">
        <f>+MIR_2021!Q50</f>
        <v>0</v>
      </c>
      <c r="V41" s="69" t="str">
        <f>IF(MIR_2021!R50=0,V40,MIR_2021!R50)</f>
        <v>Anual</v>
      </c>
      <c r="W41" s="69" t="str">
        <f>IF(MIR_2021!S50=0,W40,MIR_2021!S50)</f>
        <v>Porcentaje</v>
      </c>
      <c r="X41" s="69">
        <f>+MIR_2021!V50</f>
        <v>0</v>
      </c>
      <c r="Y41" s="69">
        <f>+MIR_2021!W50</f>
        <v>0</v>
      </c>
      <c r="Z41" s="69">
        <f>+MIR_2021!X50</f>
        <v>0</v>
      </c>
      <c r="AA41" s="69" t="str">
        <f>IF(AND(MIR_2021!Y50="",H41=H40),AA40,MIR_2021!Y50)</f>
        <v>Los resultados de la encuesta son obtenidos en tiempo y forma.</v>
      </c>
      <c r="AB41" s="69">
        <f>+MIR_2021!Z50</f>
        <v>0</v>
      </c>
      <c r="AC41" s="69">
        <f>+MIR_2021!AA50</f>
        <v>0</v>
      </c>
      <c r="AD41" s="69">
        <f>+MIR_2021!AB50</f>
        <v>0</v>
      </c>
      <c r="AE41" s="77">
        <f>+MIR_2021!AC50</f>
        <v>0</v>
      </c>
      <c r="AF41" s="77">
        <f>+MIR_2021!AD50</f>
        <v>0</v>
      </c>
      <c r="AG41" s="68">
        <f>+MIR_2021!AE50</f>
        <v>0</v>
      </c>
      <c r="AH41" s="68">
        <f>+MIR_2021!AF50</f>
        <v>0</v>
      </c>
      <c r="AI41" s="68">
        <f>+MIR_2021!AG50</f>
        <v>0</v>
      </c>
      <c r="AJ41" s="68">
        <f>+MIR_2021!AH50</f>
        <v>0</v>
      </c>
      <c r="AK41" s="68">
        <f>+MIR_2021!AN50</f>
        <v>0</v>
      </c>
      <c r="AL41" s="68" t="str">
        <f ca="1">IF(MIR_2021!AO50="","-",IF(AN41="No aplica","-",IF(MIR_2021!AO50="Sin avance","Sin avance",IF(MIR_2021!AO50&lt;&gt;"Sin avance",IFERROR(_xlfn.FORMULATEXT(MIR_2021!AO50),CONCATENATE("=",MIR_2021!AO50)),"0"))))</f>
        <v>-</v>
      </c>
      <c r="AM41" s="68">
        <f>+MIR_2021!AP50</f>
        <v>0</v>
      </c>
      <c r="AN41" s="68">
        <f>+MIR_2021!AQ50</f>
        <v>0</v>
      </c>
      <c r="AO41" s="68">
        <f>+MIR_2021!AR50</f>
        <v>0</v>
      </c>
      <c r="AP41" s="78" t="str">
        <f>IF(MIR_2021!AS50="","-",MIR_2021!AS50)</f>
        <v>-</v>
      </c>
      <c r="AQ41" s="68">
        <f>+MIR_2021!AT50</f>
        <v>0</v>
      </c>
      <c r="AR41" s="68" t="str">
        <f ca="1">+IF(MIR_2021!AU50="","-",IF(AT41="No aplica","-",IF(MIR_2021!AU50="Sin avance","Sin avance",IF(MIR_2021!AU50&lt;&gt;"Sin avance",IFERROR(_xlfn.FORMULATEXT(MIR_2021!AU50),CONCATENATE("=",MIR_2021!AU50)),"0"))))</f>
        <v>-</v>
      </c>
      <c r="AS41" s="68">
        <f>+MIR_2021!AV50</f>
        <v>0</v>
      </c>
      <c r="AT41" s="68">
        <f>+MIR_2021!AW50</f>
        <v>0</v>
      </c>
      <c r="AU41" s="68">
        <f>+MIR_2021!AX50</f>
        <v>0</v>
      </c>
      <c r="AV41" s="78" t="str">
        <f>IF(MIR_2021!AY50="","-",MIR_2021!AY50)</f>
        <v>-</v>
      </c>
      <c r="AW41" s="68">
        <f>+MIR_2021!AZ50</f>
        <v>0</v>
      </c>
      <c r="AX41" s="70" t="str">
        <f ca="1">+IF(MIR_2021!BA50="","-",IF(AZ41="No aplica","-",IF(MIR_2021!BA50="Sin avance","Sin avance",IF(MIR_2021!BA50&lt;&gt;"Sin avance",IFERROR(_xlfn.FORMULATEXT(MIR_2021!BA50),CONCATENATE("=",MIR_2021!BA50)),"0"))))</f>
        <v>-</v>
      </c>
      <c r="AY41" s="68">
        <f>+MIR_2021!BB50</f>
        <v>0</v>
      </c>
      <c r="AZ41" s="68">
        <f>+MIR_2021!BC50</f>
        <v>0</v>
      </c>
      <c r="BA41" s="68">
        <f>+MIR_2021!BD50</f>
        <v>0</v>
      </c>
      <c r="BB41" s="78" t="str">
        <f>IF(MIR_2021!BE50="","-",MIR_2021!BE50)</f>
        <v>-</v>
      </c>
      <c r="BC41" s="68">
        <f>+MIR_2021!BF50</f>
        <v>0</v>
      </c>
      <c r="BD41" s="68" t="str">
        <f ca="1">+IF(MIR_2021!BG50="","-",IF(BF41="No aplica","-",IF(MIR_2021!BG50="Sin avance","Sin avance",IF(MIR_2021!BG50&lt;&gt;"Sin avance",IFERROR(_xlfn.FORMULATEXT(MIR_2021!BG50),CONCATENATE("=",MIR_2021!BG50)),"0"))))</f>
        <v>-</v>
      </c>
      <c r="BE41" s="68">
        <f>+MIR_2021!BH50</f>
        <v>0</v>
      </c>
      <c r="BF41" s="68">
        <f>+MIR_2021!BI50</f>
        <v>0</v>
      </c>
      <c r="BG41" s="68">
        <f>+MIR_2021!BJ50</f>
        <v>0</v>
      </c>
      <c r="BH41" s="78" t="str">
        <f>IF(MIR_2021!BK50="","-",MIR_2021!BK50)</f>
        <v>-</v>
      </c>
      <c r="BI41" s="68">
        <f>+MIR_2021!AH50</f>
        <v>0</v>
      </c>
      <c r="BJ41" s="71" t="str">
        <f ca="1">+IF(MIR_2021!AI50="","-",IF(BL41="No aplica","-",IF(MIR_2021!AI50="Sin avance","Sin avance",IF(MIR_2021!AI50&lt;&gt;"Sin avance",IFERROR(_xlfn.FORMULATEXT(MIR_2021!AI50),CONCATENATE("=",MIR_2021!AI50)),"-"))))</f>
        <v>-</v>
      </c>
      <c r="BK41" s="68">
        <f>+MIR_2021!AJ50</f>
        <v>0</v>
      </c>
      <c r="BL41" s="68">
        <f>+MIR_2021!AK50</f>
        <v>0</v>
      </c>
      <c r="BM41" s="68">
        <f>+MIR_2021!AL50</f>
        <v>0</v>
      </c>
      <c r="BN41" s="78" t="str">
        <f>IF(MIR_2021!AM50="","-",MIR_2021!AM50)</f>
        <v>-</v>
      </c>
      <c r="BO41" s="119" t="str">
        <f>IF(MIR_2021!BL50="","-",MIR_2021!BL50)</f>
        <v>-</v>
      </c>
      <c r="BP41" s="119" t="str">
        <f>IF(MIR_2021!BM50="","-",MIR_2021!BM50)</f>
        <v>-</v>
      </c>
      <c r="BQ41" s="119" t="str">
        <f>IF(MIR_2021!BN50="","-",MIR_2021!BN50)</f>
        <v>-</v>
      </c>
      <c r="BR41" s="119" t="str">
        <f>IF(MIR_2021!BO50="","-",MIR_2021!BO50)</f>
        <v>-</v>
      </c>
      <c r="BS41" s="74" t="str">
        <f>IF(MIR_2021!BP50="","-",MIR_2021!BP50)</f>
        <v>-</v>
      </c>
      <c r="BT41" s="119" t="str">
        <f>IF(MIR_2021!BR50="","-",MIR_2021!BR50)</f>
        <v>-</v>
      </c>
      <c r="BU41" s="119" t="str">
        <f>IF(MIR_2021!BS50="","-",MIR_2021!BS50)</f>
        <v>-</v>
      </c>
      <c r="BV41" s="74" t="str">
        <f>IF(MIR_2021!BT50="","-",MIR_2021!BT50)</f>
        <v>-</v>
      </c>
      <c r="BW41" s="74" t="str">
        <f>IF(MIR_2021!BU50="","-",MIR_2021!BU50)</f>
        <v>-</v>
      </c>
      <c r="BX41" s="74" t="str">
        <f>IF(MIR_2021!BV50="","-",MIR_2021!BV50)</f>
        <v>-</v>
      </c>
      <c r="BY41" s="74" t="str">
        <f>IF(MIR_2021!BW50="","-",MIR_2021!BW50)</f>
        <v>-</v>
      </c>
      <c r="BZ41" s="74" t="str">
        <f>IF(MIR_2021!BX50="","-",MIR_2021!BX50)</f>
        <v>-</v>
      </c>
      <c r="CA41" s="119" t="str">
        <f>IF(MIR_2021!BY50="","-",MIR_2021!BY50)</f>
        <v>-</v>
      </c>
      <c r="CB41" s="119" t="str">
        <f>IF(MIR_2021!BZ50="","-",MIR_2021!BZ50)</f>
        <v>-</v>
      </c>
      <c r="CC41" s="74" t="str">
        <f>IF(MIR_2021!CA50="","-",MIR_2021!CA50)</f>
        <v>-</v>
      </c>
      <c r="CD41" s="74" t="str">
        <f>IF(MIR_2021!CB50="","-",MIR_2021!CB50)</f>
        <v>-</v>
      </c>
      <c r="CE41" s="74" t="str">
        <f>IF(MIR_2021!CC50="","-",MIR_2021!CC50)</f>
        <v>-</v>
      </c>
      <c r="CF41" s="74" t="str">
        <f>IF(MIR_2021!CD50="","-",MIR_2021!CD50)</f>
        <v>-</v>
      </c>
      <c r="CG41" s="74" t="str">
        <f>IF(MIR_2021!CE50="","-",MIR_2021!CE50)</f>
        <v>-</v>
      </c>
      <c r="CH41" s="119" t="str">
        <f>IF(MIR_2021!CF50="","-",MIR_2021!CF50)</f>
        <v>-</v>
      </c>
      <c r="CI41" s="119" t="str">
        <f>IF(MIR_2021!CG50="","-",MIR_2021!CG50)</f>
        <v>-</v>
      </c>
      <c r="CJ41" s="74" t="str">
        <f>IF(MIR_2021!CH50="","-",MIR_2021!CH50)</f>
        <v>-</v>
      </c>
      <c r="CK41" s="74" t="str">
        <f>IF(MIR_2021!CI50="","-",MIR_2021!CI50)</f>
        <v>-</v>
      </c>
      <c r="CL41" s="74" t="str">
        <f>IF(MIR_2021!CJ50="","-",MIR_2021!CJ50)</f>
        <v>-</v>
      </c>
      <c r="CM41" s="74" t="str">
        <f>IF(MIR_2021!CK50="","-",MIR_2021!CK50)</f>
        <v>-</v>
      </c>
      <c r="CN41" s="74" t="str">
        <f>IF(MIR_2021!CL50="","-",MIR_2021!CL50)</f>
        <v>-</v>
      </c>
      <c r="CO41" s="119" t="str">
        <f>IF(MIR_2021!CM50="","-",MIR_2021!CM50)</f>
        <v>-</v>
      </c>
      <c r="CP41" s="119" t="str">
        <f>IF(MIR_2021!CN50="","-",MIR_2021!CN50)</f>
        <v>-</v>
      </c>
      <c r="CQ41" s="74" t="str">
        <f>IF(MIR_2021!CO50="","-",MIR_2021!CO50)</f>
        <v>-</v>
      </c>
      <c r="CR41" s="74" t="str">
        <f>IF(MIR_2021!CP50="","-",MIR_2021!CP50)</f>
        <v>-</v>
      </c>
      <c r="CS41" s="74" t="str">
        <f>IF(MIR_2021!CQ50="","-",MIR_2021!CQ50)</f>
        <v>-</v>
      </c>
      <c r="CT41" s="74" t="str">
        <f>IF(MIR_2021!CR50="","-",MIR_2021!CR50)</f>
        <v>-</v>
      </c>
      <c r="CU41" s="74" t="str">
        <f>IF(MIR_2021!CS50="","-",MIR_2021!CS50)</f>
        <v>-</v>
      </c>
    </row>
    <row r="42" spans="1:99" s="68" customFormat="1" ht="13" x14ac:dyDescent="0.15">
      <c r="A42" s="67">
        <f>+VLOOKUP($D42,Catálogos!$A$14:$E$40,5,0)</f>
        <v>2</v>
      </c>
      <c r="B42" s="69" t="str">
        <f>+VLOOKUP(D42,Catálogos!$A$14:$C$40,3,FALSE)</f>
        <v>Promover el pleno ejercicio de los derechos de acceso a la información pública y de protección de datos personales, así como la transparencia y apertura de las instituciones públicas.</v>
      </c>
      <c r="C42" s="69" t="str">
        <f>+VLOOKUP(D42,Catálogos!$A$14:$F$40,6,FALSE)</f>
        <v>Presidencia</v>
      </c>
      <c r="D42" s="68" t="str">
        <f>+MID(MIR_2021!$D$6,1,3)</f>
        <v>170</v>
      </c>
      <c r="E42" s="69" t="str">
        <f>+MID(MIR_2021!$D$6,7,150)</f>
        <v>Dirección General de Comunicación Social y Difusión</v>
      </c>
      <c r="F42" s="68" t="str">
        <f>IF(MIR_2021!B51=0,F41,MIR_2021!B51)</f>
        <v>GOA09</v>
      </c>
      <c r="G42" s="68" t="str">
        <f>IF(MIR_2021!C51=0,G41,MIR_2021!C51)</f>
        <v>Actividad</v>
      </c>
      <c r="H42" s="69" t="str">
        <f>IF(MIR_2021!D51="",H41,MIR_2021!D51)</f>
        <v>2.2 Aplicación de una encuesta institucional de diagnóstico de los instrumentos de comunicación interna y el impacto de sus mensajes entre el personal del Instituto.</v>
      </c>
      <c r="I42" s="69">
        <f>+MIR_2021!E51</f>
        <v>0</v>
      </c>
      <c r="J42" s="69">
        <f>+MIR_2021!F51</f>
        <v>0</v>
      </c>
      <c r="K42" s="69">
        <f>+MIR_2021!G51</f>
        <v>0</v>
      </c>
      <c r="L42" s="69">
        <f>+MIR_2021!H51</f>
        <v>0</v>
      </c>
      <c r="M42" s="69">
        <f>+MIR_2021!I51</f>
        <v>0</v>
      </c>
      <c r="N42" s="69">
        <f>+MIR_2021!J51</f>
        <v>0</v>
      </c>
      <c r="O42" s="69">
        <f>+MIR_2021!K51</f>
        <v>0</v>
      </c>
      <c r="P42" s="69">
        <f>+MIR_2021!L51</f>
        <v>0</v>
      </c>
      <c r="Q42" s="69">
        <f>+MIR_2021!M51</f>
        <v>0</v>
      </c>
      <c r="R42" s="69">
        <f>+MIR_2021!N51</f>
        <v>0</v>
      </c>
      <c r="S42" s="69">
        <f>+MIR_2021!O51</f>
        <v>0</v>
      </c>
      <c r="T42" s="69">
        <f>+MIR_2021!P51</f>
        <v>0</v>
      </c>
      <c r="U42" s="69">
        <f>+MIR_2021!Q51</f>
        <v>0</v>
      </c>
      <c r="V42" s="69" t="str">
        <f>IF(MIR_2021!R51=0,V41,MIR_2021!R51)</f>
        <v>Anual</v>
      </c>
      <c r="W42" s="69" t="str">
        <f>IF(MIR_2021!S51=0,W41,MIR_2021!S51)</f>
        <v>Porcentaje</v>
      </c>
      <c r="X42" s="69">
        <f>+MIR_2021!V51</f>
        <v>0</v>
      </c>
      <c r="Y42" s="69">
        <f>+MIR_2021!W51</f>
        <v>0</v>
      </c>
      <c r="Z42" s="69">
        <f>+MIR_2021!X51</f>
        <v>0</v>
      </c>
      <c r="AA42" s="69" t="str">
        <f>IF(AND(MIR_2021!Y51="",H42=H41),AA41,MIR_2021!Y51)</f>
        <v>Los resultados de la encuesta son obtenidos en tiempo y forma.</v>
      </c>
      <c r="AB42" s="69">
        <f>+MIR_2021!Z51</f>
        <v>0</v>
      </c>
      <c r="AC42" s="69">
        <f>+MIR_2021!AA51</f>
        <v>0</v>
      </c>
      <c r="AD42" s="69">
        <f>+MIR_2021!AB51</f>
        <v>0</v>
      </c>
      <c r="AE42" s="77">
        <f>+MIR_2021!AC51</f>
        <v>0</v>
      </c>
      <c r="AF42" s="77">
        <f>+MIR_2021!AD51</f>
        <v>0</v>
      </c>
      <c r="AG42" s="68">
        <f>+MIR_2021!AE51</f>
        <v>0</v>
      </c>
      <c r="AH42" s="68">
        <f>+MIR_2021!AF51</f>
        <v>0</v>
      </c>
      <c r="AI42" s="68">
        <f>+MIR_2021!AG51</f>
        <v>0</v>
      </c>
      <c r="AJ42" s="68">
        <f>+MIR_2021!AH51</f>
        <v>0</v>
      </c>
      <c r="AK42" s="68">
        <f>+MIR_2021!AN51</f>
        <v>0</v>
      </c>
      <c r="AL42" s="68" t="str">
        <f ca="1">IF(MIR_2021!AO51="","-",IF(AN42="No aplica","-",IF(MIR_2021!AO51="Sin avance","Sin avance",IF(MIR_2021!AO51&lt;&gt;"Sin avance",IFERROR(_xlfn.FORMULATEXT(MIR_2021!AO51),CONCATENATE("=",MIR_2021!AO51)),"0"))))</f>
        <v>-</v>
      </c>
      <c r="AM42" s="68">
        <f>+MIR_2021!AP51</f>
        <v>0</v>
      </c>
      <c r="AN42" s="68">
        <f>+MIR_2021!AQ51</f>
        <v>0</v>
      </c>
      <c r="AO42" s="68">
        <f>+MIR_2021!AR51</f>
        <v>0</v>
      </c>
      <c r="AP42" s="78" t="str">
        <f>IF(MIR_2021!AS51="","-",MIR_2021!AS51)</f>
        <v>-</v>
      </c>
      <c r="AQ42" s="68">
        <f>+MIR_2021!AT51</f>
        <v>0</v>
      </c>
      <c r="AR42" s="68" t="str">
        <f ca="1">+IF(MIR_2021!AU51="","-",IF(AT42="No aplica","-",IF(MIR_2021!AU51="Sin avance","Sin avance",IF(MIR_2021!AU51&lt;&gt;"Sin avance",IFERROR(_xlfn.FORMULATEXT(MIR_2021!AU51),CONCATENATE("=",MIR_2021!AU51)),"0"))))</f>
        <v>-</v>
      </c>
      <c r="AS42" s="68">
        <f>+MIR_2021!AV51</f>
        <v>0</v>
      </c>
      <c r="AT42" s="68">
        <f>+MIR_2021!AW51</f>
        <v>0</v>
      </c>
      <c r="AU42" s="68">
        <f>+MIR_2021!AX51</f>
        <v>0</v>
      </c>
      <c r="AV42" s="78" t="str">
        <f>IF(MIR_2021!AY51="","-",MIR_2021!AY51)</f>
        <v>-</v>
      </c>
      <c r="AW42" s="68">
        <f>+MIR_2021!AZ51</f>
        <v>0</v>
      </c>
      <c r="AX42" s="70" t="str">
        <f ca="1">+IF(MIR_2021!BA51="","-",IF(AZ42="No aplica","-",IF(MIR_2021!BA51="Sin avance","Sin avance",IF(MIR_2021!BA51&lt;&gt;"Sin avance",IFERROR(_xlfn.FORMULATEXT(MIR_2021!BA51),CONCATENATE("=",MIR_2021!BA51)),"0"))))</f>
        <v>-</v>
      </c>
      <c r="AY42" s="68">
        <f>+MIR_2021!BB51</f>
        <v>0</v>
      </c>
      <c r="AZ42" s="68">
        <f>+MIR_2021!BC51</f>
        <v>0</v>
      </c>
      <c r="BA42" s="68">
        <f>+MIR_2021!BD51</f>
        <v>0</v>
      </c>
      <c r="BB42" s="78" t="str">
        <f>IF(MIR_2021!BE51="","-",MIR_2021!BE51)</f>
        <v>-</v>
      </c>
      <c r="BC42" s="68">
        <f>+MIR_2021!BF51</f>
        <v>0</v>
      </c>
      <c r="BD42" s="68" t="str">
        <f ca="1">+IF(MIR_2021!BG51="","-",IF(BF42="No aplica","-",IF(MIR_2021!BG51="Sin avance","Sin avance",IF(MIR_2021!BG51&lt;&gt;"Sin avance",IFERROR(_xlfn.FORMULATEXT(MIR_2021!BG51),CONCATENATE("=",MIR_2021!BG51)),"0"))))</f>
        <v>-</v>
      </c>
      <c r="BE42" s="68">
        <f>+MIR_2021!BH51</f>
        <v>0</v>
      </c>
      <c r="BF42" s="68">
        <f>+MIR_2021!BI51</f>
        <v>0</v>
      </c>
      <c r="BG42" s="68">
        <f>+MIR_2021!BJ51</f>
        <v>0</v>
      </c>
      <c r="BH42" s="78" t="str">
        <f>IF(MIR_2021!BK51="","-",MIR_2021!BK51)</f>
        <v>-</v>
      </c>
      <c r="BI42" s="68">
        <f>+MIR_2021!AH51</f>
        <v>0</v>
      </c>
      <c r="BJ42" s="71" t="str">
        <f ca="1">+IF(MIR_2021!AI51="","-",IF(BL42="No aplica","-",IF(MIR_2021!AI51="Sin avance","Sin avance",IF(MIR_2021!AI51&lt;&gt;"Sin avance",IFERROR(_xlfn.FORMULATEXT(MIR_2021!AI51),CONCATENATE("=",MIR_2021!AI51)),"-"))))</f>
        <v>-</v>
      </c>
      <c r="BK42" s="68">
        <f>+MIR_2021!AJ51</f>
        <v>0</v>
      </c>
      <c r="BL42" s="68">
        <f>+MIR_2021!AK51</f>
        <v>0</v>
      </c>
      <c r="BM42" s="68">
        <f>+MIR_2021!AL51</f>
        <v>0</v>
      </c>
      <c r="BN42" s="78" t="str">
        <f>IF(MIR_2021!AM51="","-",MIR_2021!AM51)</f>
        <v>-</v>
      </c>
      <c r="BO42" s="119" t="str">
        <f>IF(MIR_2021!BL51="","-",MIR_2021!BL51)</f>
        <v>-</v>
      </c>
      <c r="BP42" s="119" t="str">
        <f>IF(MIR_2021!BM51="","-",MIR_2021!BM51)</f>
        <v>-</v>
      </c>
      <c r="BQ42" s="119" t="str">
        <f>IF(MIR_2021!BN51="","-",MIR_2021!BN51)</f>
        <v>-</v>
      </c>
      <c r="BR42" s="119" t="str">
        <f>IF(MIR_2021!BO51="","-",MIR_2021!BO51)</f>
        <v>-</v>
      </c>
      <c r="BS42" s="74" t="str">
        <f>IF(MIR_2021!BP51="","-",MIR_2021!BP51)</f>
        <v>-</v>
      </c>
      <c r="BT42" s="119" t="str">
        <f>IF(MIR_2021!BR51="","-",MIR_2021!BR51)</f>
        <v>-</v>
      </c>
      <c r="BU42" s="119" t="str">
        <f>IF(MIR_2021!BS51="","-",MIR_2021!BS51)</f>
        <v>-</v>
      </c>
      <c r="BV42" s="74" t="str">
        <f>IF(MIR_2021!BT51="","-",MIR_2021!BT51)</f>
        <v>-</v>
      </c>
      <c r="BW42" s="74" t="str">
        <f>IF(MIR_2021!BU51="","-",MIR_2021!BU51)</f>
        <v>-</v>
      </c>
      <c r="BX42" s="74" t="str">
        <f>IF(MIR_2021!BV51="","-",MIR_2021!BV51)</f>
        <v>-</v>
      </c>
      <c r="BY42" s="74" t="str">
        <f>IF(MIR_2021!BW51="","-",MIR_2021!BW51)</f>
        <v>-</v>
      </c>
      <c r="BZ42" s="74" t="str">
        <f>IF(MIR_2021!BX51="","-",MIR_2021!BX51)</f>
        <v>-</v>
      </c>
      <c r="CA42" s="119" t="str">
        <f>IF(MIR_2021!BY51="","-",MIR_2021!BY51)</f>
        <v>-</v>
      </c>
      <c r="CB42" s="119" t="str">
        <f>IF(MIR_2021!BZ51="","-",MIR_2021!BZ51)</f>
        <v>-</v>
      </c>
      <c r="CC42" s="74" t="str">
        <f>IF(MIR_2021!CA51="","-",MIR_2021!CA51)</f>
        <v>-</v>
      </c>
      <c r="CD42" s="74" t="str">
        <f>IF(MIR_2021!CB51="","-",MIR_2021!CB51)</f>
        <v>-</v>
      </c>
      <c r="CE42" s="74" t="str">
        <f>IF(MIR_2021!CC51="","-",MIR_2021!CC51)</f>
        <v>-</v>
      </c>
      <c r="CF42" s="74" t="str">
        <f>IF(MIR_2021!CD51="","-",MIR_2021!CD51)</f>
        <v>-</v>
      </c>
      <c r="CG42" s="74" t="str">
        <f>IF(MIR_2021!CE51="","-",MIR_2021!CE51)</f>
        <v>-</v>
      </c>
      <c r="CH42" s="119" t="str">
        <f>IF(MIR_2021!CF51="","-",MIR_2021!CF51)</f>
        <v>-</v>
      </c>
      <c r="CI42" s="119" t="str">
        <f>IF(MIR_2021!CG51="","-",MIR_2021!CG51)</f>
        <v>-</v>
      </c>
      <c r="CJ42" s="74" t="str">
        <f>IF(MIR_2021!CH51="","-",MIR_2021!CH51)</f>
        <v>-</v>
      </c>
      <c r="CK42" s="74" t="str">
        <f>IF(MIR_2021!CI51="","-",MIR_2021!CI51)</f>
        <v>-</v>
      </c>
      <c r="CL42" s="74" t="str">
        <f>IF(MIR_2021!CJ51="","-",MIR_2021!CJ51)</f>
        <v>-</v>
      </c>
      <c r="CM42" s="74" t="str">
        <f>IF(MIR_2021!CK51="","-",MIR_2021!CK51)</f>
        <v>-</v>
      </c>
      <c r="CN42" s="74" t="str">
        <f>IF(MIR_2021!CL51="","-",MIR_2021!CL51)</f>
        <v>-</v>
      </c>
      <c r="CO42" s="119" t="str">
        <f>IF(MIR_2021!CM51="","-",MIR_2021!CM51)</f>
        <v>-</v>
      </c>
      <c r="CP42" s="119" t="str">
        <f>IF(MIR_2021!CN51="","-",MIR_2021!CN51)</f>
        <v>-</v>
      </c>
      <c r="CQ42" s="74" t="str">
        <f>IF(MIR_2021!CO51="","-",MIR_2021!CO51)</f>
        <v>-</v>
      </c>
      <c r="CR42" s="74" t="str">
        <f>IF(MIR_2021!CP51="","-",MIR_2021!CP51)</f>
        <v>-</v>
      </c>
      <c r="CS42" s="74" t="str">
        <f>IF(MIR_2021!CQ51="","-",MIR_2021!CQ51)</f>
        <v>-</v>
      </c>
      <c r="CT42" s="74" t="str">
        <f>IF(MIR_2021!CR51="","-",MIR_2021!CR51)</f>
        <v>-</v>
      </c>
      <c r="CU42" s="74" t="str">
        <f>IF(MIR_2021!CS51="","-",MIR_2021!CS51)</f>
        <v>-</v>
      </c>
    </row>
    <row r="43" spans="1:99" s="68" customFormat="1" ht="13" x14ac:dyDescent="0.15">
      <c r="A43" s="67">
        <f>+VLOOKUP($D43,Catálogos!$A$14:$E$40,5,0)</f>
        <v>2</v>
      </c>
      <c r="B43" s="69" t="str">
        <f>+VLOOKUP(D43,Catálogos!$A$14:$C$40,3,FALSE)</f>
        <v>Promover el pleno ejercicio de los derechos de acceso a la información pública y de protección de datos personales, así como la transparencia y apertura de las instituciones públicas.</v>
      </c>
      <c r="C43" s="69" t="str">
        <f>+VLOOKUP(D43,Catálogos!$A$14:$F$40,6,FALSE)</f>
        <v>Presidencia</v>
      </c>
      <c r="D43" s="68" t="str">
        <f>+MID(MIR_2021!$D$6,1,3)</f>
        <v>170</v>
      </c>
      <c r="E43" s="69" t="str">
        <f>+MID(MIR_2021!$D$6,7,150)</f>
        <v>Dirección General de Comunicación Social y Difusión</v>
      </c>
      <c r="F43" s="68" t="str">
        <f>IF(MIR_2021!B52=0,F42,MIR_2021!B52)</f>
        <v>GOA09</v>
      </c>
      <c r="G43" s="68" t="str">
        <f>IF(MIR_2021!C52=0,G42,MIR_2021!C52)</f>
        <v>Actividad</v>
      </c>
      <c r="H43" s="69" t="str">
        <f>IF(MIR_2021!D52="",H42,MIR_2021!D52)</f>
        <v>2.2 Aplicación de una encuesta institucional de diagnóstico de los instrumentos de comunicación interna y el impacto de sus mensajes entre el personal del Instituto.</v>
      </c>
      <c r="I43" s="69">
        <f>+MIR_2021!E52</f>
        <v>0</v>
      </c>
      <c r="J43" s="69">
        <f>+MIR_2021!F52</f>
        <v>0</v>
      </c>
      <c r="K43" s="69">
        <f>+MIR_2021!G52</f>
        <v>0</v>
      </c>
      <c r="L43" s="69">
        <f>+MIR_2021!H52</f>
        <v>0</v>
      </c>
      <c r="M43" s="69">
        <f>+MIR_2021!I52</f>
        <v>0</v>
      </c>
      <c r="N43" s="69">
        <f>+MIR_2021!J52</f>
        <v>0</v>
      </c>
      <c r="O43" s="69">
        <f>+MIR_2021!K52</f>
        <v>0</v>
      </c>
      <c r="P43" s="69">
        <f>+MIR_2021!L52</f>
        <v>0</v>
      </c>
      <c r="Q43" s="69">
        <f>+MIR_2021!M52</f>
        <v>0</v>
      </c>
      <c r="R43" s="69">
        <f>+MIR_2021!N52</f>
        <v>0</v>
      </c>
      <c r="S43" s="69">
        <f>+MIR_2021!O52</f>
        <v>0</v>
      </c>
      <c r="T43" s="69">
        <f>+MIR_2021!P52</f>
        <v>0</v>
      </c>
      <c r="U43" s="69">
        <f>+MIR_2021!Q52</f>
        <v>0</v>
      </c>
      <c r="V43" s="69" t="str">
        <f>IF(MIR_2021!R52=0,V42,MIR_2021!R52)</f>
        <v>Anual</v>
      </c>
      <c r="W43" s="69" t="str">
        <f>IF(MIR_2021!S52=0,W42,MIR_2021!S52)</f>
        <v>Porcentaje</v>
      </c>
      <c r="X43" s="69">
        <f>+MIR_2021!V52</f>
        <v>0</v>
      </c>
      <c r="Y43" s="69">
        <f>+MIR_2021!W52</f>
        <v>0</v>
      </c>
      <c r="Z43" s="69">
        <f>+MIR_2021!X52</f>
        <v>0</v>
      </c>
      <c r="AA43" s="69" t="str">
        <f>IF(AND(MIR_2021!Y52="",H43=H42),AA42,MIR_2021!Y52)</f>
        <v>Los resultados de la encuesta son obtenidos en tiempo y forma.</v>
      </c>
      <c r="AB43" s="69">
        <f>+MIR_2021!Z52</f>
        <v>0</v>
      </c>
      <c r="AC43" s="69">
        <f>+MIR_2021!AA52</f>
        <v>0</v>
      </c>
      <c r="AD43" s="69">
        <f>+MIR_2021!AB52</f>
        <v>0</v>
      </c>
      <c r="AE43" s="77">
        <f>+MIR_2021!AC52</f>
        <v>0</v>
      </c>
      <c r="AF43" s="77">
        <f>+MIR_2021!AD52</f>
        <v>0</v>
      </c>
      <c r="AG43" s="68">
        <f>+MIR_2021!AE52</f>
        <v>0</v>
      </c>
      <c r="AH43" s="68">
        <f>+MIR_2021!AF52</f>
        <v>0</v>
      </c>
      <c r="AI43" s="68">
        <f>+MIR_2021!AG52</f>
        <v>0</v>
      </c>
      <c r="AJ43" s="68">
        <f>+MIR_2021!AH52</f>
        <v>0</v>
      </c>
      <c r="AK43" s="68">
        <f>+MIR_2021!AN52</f>
        <v>0</v>
      </c>
      <c r="AL43" s="68" t="str">
        <f ca="1">IF(MIR_2021!AO52="","-",IF(AN43="No aplica","-",IF(MIR_2021!AO52="Sin avance","Sin avance",IF(MIR_2021!AO52&lt;&gt;"Sin avance",IFERROR(_xlfn.FORMULATEXT(MIR_2021!AO52),CONCATENATE("=",MIR_2021!AO52)),"0"))))</f>
        <v>-</v>
      </c>
      <c r="AM43" s="68">
        <f>+MIR_2021!AP52</f>
        <v>0</v>
      </c>
      <c r="AN43" s="68">
        <f>+MIR_2021!AQ52</f>
        <v>0</v>
      </c>
      <c r="AO43" s="68">
        <f>+MIR_2021!AR52</f>
        <v>0</v>
      </c>
      <c r="AP43" s="78" t="str">
        <f>IF(MIR_2021!AS52="","-",MIR_2021!AS52)</f>
        <v>-</v>
      </c>
      <c r="AQ43" s="68">
        <f>+MIR_2021!AT52</f>
        <v>0</v>
      </c>
      <c r="AR43" s="68" t="str">
        <f ca="1">+IF(MIR_2021!AU52="","-",IF(AT43="No aplica","-",IF(MIR_2021!AU52="Sin avance","Sin avance",IF(MIR_2021!AU52&lt;&gt;"Sin avance",IFERROR(_xlfn.FORMULATEXT(MIR_2021!AU52),CONCATENATE("=",MIR_2021!AU52)),"0"))))</f>
        <v>-</v>
      </c>
      <c r="AS43" s="68">
        <f>+MIR_2021!AV52</f>
        <v>0</v>
      </c>
      <c r="AT43" s="68">
        <f>+MIR_2021!AW52</f>
        <v>0</v>
      </c>
      <c r="AU43" s="68">
        <f>+MIR_2021!AX52</f>
        <v>0</v>
      </c>
      <c r="AV43" s="78" t="str">
        <f>IF(MIR_2021!AY52="","-",MIR_2021!AY52)</f>
        <v>-</v>
      </c>
      <c r="AW43" s="68">
        <f>+MIR_2021!AZ52</f>
        <v>0</v>
      </c>
      <c r="AX43" s="70" t="str">
        <f ca="1">+IF(MIR_2021!BA52="","-",IF(AZ43="No aplica","-",IF(MIR_2021!BA52="Sin avance","Sin avance",IF(MIR_2021!BA52&lt;&gt;"Sin avance",IFERROR(_xlfn.FORMULATEXT(MIR_2021!BA52),CONCATENATE("=",MIR_2021!BA52)),"0"))))</f>
        <v>-</v>
      </c>
      <c r="AY43" s="68">
        <f>+MIR_2021!BB52</f>
        <v>0</v>
      </c>
      <c r="AZ43" s="68">
        <f>+MIR_2021!BC52</f>
        <v>0</v>
      </c>
      <c r="BA43" s="68">
        <f>+MIR_2021!BD52</f>
        <v>0</v>
      </c>
      <c r="BB43" s="78" t="str">
        <f>IF(MIR_2021!BE52="","-",MIR_2021!BE52)</f>
        <v>-</v>
      </c>
      <c r="BC43" s="68">
        <f>+MIR_2021!BF52</f>
        <v>0</v>
      </c>
      <c r="BD43" s="68" t="str">
        <f ca="1">+IF(MIR_2021!BG52="","-",IF(BF43="No aplica","-",IF(MIR_2021!BG52="Sin avance","Sin avance",IF(MIR_2021!BG52&lt;&gt;"Sin avance",IFERROR(_xlfn.FORMULATEXT(MIR_2021!BG52),CONCATENATE("=",MIR_2021!BG52)),"0"))))</f>
        <v>-</v>
      </c>
      <c r="BE43" s="68">
        <f>+MIR_2021!BH52</f>
        <v>0</v>
      </c>
      <c r="BF43" s="68">
        <f>+MIR_2021!BI52</f>
        <v>0</v>
      </c>
      <c r="BG43" s="68">
        <f>+MIR_2021!BJ52</f>
        <v>0</v>
      </c>
      <c r="BH43" s="78" t="str">
        <f>IF(MIR_2021!BK52="","-",MIR_2021!BK52)</f>
        <v>-</v>
      </c>
      <c r="BI43" s="68">
        <f>+MIR_2021!AH52</f>
        <v>0</v>
      </c>
      <c r="BJ43" s="71" t="str">
        <f ca="1">+IF(MIR_2021!AI52="","-",IF(BL43="No aplica","-",IF(MIR_2021!AI52="Sin avance","Sin avance",IF(MIR_2021!AI52&lt;&gt;"Sin avance",IFERROR(_xlfn.FORMULATEXT(MIR_2021!AI52),CONCATENATE("=",MIR_2021!AI52)),"-"))))</f>
        <v>-</v>
      </c>
      <c r="BK43" s="68">
        <f>+MIR_2021!AJ52</f>
        <v>0</v>
      </c>
      <c r="BL43" s="68">
        <f>+MIR_2021!AK52</f>
        <v>0</v>
      </c>
      <c r="BM43" s="68">
        <f>+MIR_2021!AL52</f>
        <v>0</v>
      </c>
      <c r="BN43" s="78" t="str">
        <f>IF(MIR_2021!AM52="","-",MIR_2021!AM52)</f>
        <v>-</v>
      </c>
      <c r="BO43" s="119" t="str">
        <f>IF(MIR_2021!BL52="","-",MIR_2021!BL52)</f>
        <v>-</v>
      </c>
      <c r="BP43" s="119" t="str">
        <f>IF(MIR_2021!BM52="","-",MIR_2021!BM52)</f>
        <v>-</v>
      </c>
      <c r="BQ43" s="119" t="str">
        <f>IF(MIR_2021!BN52="","-",MIR_2021!BN52)</f>
        <v>-</v>
      </c>
      <c r="BR43" s="119" t="str">
        <f>IF(MIR_2021!BO52="","-",MIR_2021!BO52)</f>
        <v>-</v>
      </c>
      <c r="BS43" s="74" t="str">
        <f>IF(MIR_2021!BP52="","-",MIR_2021!BP52)</f>
        <v>-</v>
      </c>
      <c r="BT43" s="119" t="str">
        <f>IF(MIR_2021!BR52="","-",MIR_2021!BR52)</f>
        <v>-</v>
      </c>
      <c r="BU43" s="119" t="str">
        <f>IF(MIR_2021!BS52="","-",MIR_2021!BS52)</f>
        <v>-</v>
      </c>
      <c r="BV43" s="74" t="str">
        <f>IF(MIR_2021!BT52="","-",MIR_2021!BT52)</f>
        <v>-</v>
      </c>
      <c r="BW43" s="74" t="str">
        <f>IF(MIR_2021!BU52="","-",MIR_2021!BU52)</f>
        <v>-</v>
      </c>
      <c r="BX43" s="74" t="str">
        <f>IF(MIR_2021!BV52="","-",MIR_2021!BV52)</f>
        <v>-</v>
      </c>
      <c r="BY43" s="74" t="str">
        <f>IF(MIR_2021!BW52="","-",MIR_2021!BW52)</f>
        <v>-</v>
      </c>
      <c r="BZ43" s="74" t="str">
        <f>IF(MIR_2021!BX52="","-",MIR_2021!BX52)</f>
        <v>-</v>
      </c>
      <c r="CA43" s="119" t="str">
        <f>IF(MIR_2021!BY52="","-",MIR_2021!BY52)</f>
        <v>-</v>
      </c>
      <c r="CB43" s="119" t="str">
        <f>IF(MIR_2021!BZ52="","-",MIR_2021!BZ52)</f>
        <v>-</v>
      </c>
      <c r="CC43" s="74" t="str">
        <f>IF(MIR_2021!CA52="","-",MIR_2021!CA52)</f>
        <v>-</v>
      </c>
      <c r="CD43" s="74" t="str">
        <f>IF(MIR_2021!CB52="","-",MIR_2021!CB52)</f>
        <v>-</v>
      </c>
      <c r="CE43" s="74" t="str">
        <f>IF(MIR_2021!CC52="","-",MIR_2021!CC52)</f>
        <v>-</v>
      </c>
      <c r="CF43" s="74" t="str">
        <f>IF(MIR_2021!CD52="","-",MIR_2021!CD52)</f>
        <v>-</v>
      </c>
      <c r="CG43" s="74" t="str">
        <f>IF(MIR_2021!CE52="","-",MIR_2021!CE52)</f>
        <v>-</v>
      </c>
      <c r="CH43" s="119" t="str">
        <f>IF(MIR_2021!CF52="","-",MIR_2021!CF52)</f>
        <v>-</v>
      </c>
      <c r="CI43" s="119" t="str">
        <f>IF(MIR_2021!CG52="","-",MIR_2021!CG52)</f>
        <v>-</v>
      </c>
      <c r="CJ43" s="74" t="str">
        <f>IF(MIR_2021!CH52="","-",MIR_2021!CH52)</f>
        <v>-</v>
      </c>
      <c r="CK43" s="74" t="str">
        <f>IF(MIR_2021!CI52="","-",MIR_2021!CI52)</f>
        <v>-</v>
      </c>
      <c r="CL43" s="74" t="str">
        <f>IF(MIR_2021!CJ52="","-",MIR_2021!CJ52)</f>
        <v>-</v>
      </c>
      <c r="CM43" s="74" t="str">
        <f>IF(MIR_2021!CK52="","-",MIR_2021!CK52)</f>
        <v>-</v>
      </c>
      <c r="CN43" s="74" t="str">
        <f>IF(MIR_2021!CL52="","-",MIR_2021!CL52)</f>
        <v>-</v>
      </c>
      <c r="CO43" s="119" t="str">
        <f>IF(MIR_2021!CM52="","-",MIR_2021!CM52)</f>
        <v>-</v>
      </c>
      <c r="CP43" s="119" t="str">
        <f>IF(MIR_2021!CN52="","-",MIR_2021!CN52)</f>
        <v>-</v>
      </c>
      <c r="CQ43" s="74" t="str">
        <f>IF(MIR_2021!CO52="","-",MIR_2021!CO52)</f>
        <v>-</v>
      </c>
      <c r="CR43" s="74" t="str">
        <f>IF(MIR_2021!CP52="","-",MIR_2021!CP52)</f>
        <v>-</v>
      </c>
      <c r="CS43" s="74" t="str">
        <f>IF(MIR_2021!CQ52="","-",MIR_2021!CQ52)</f>
        <v>-</v>
      </c>
      <c r="CT43" s="74" t="str">
        <f>IF(MIR_2021!CR52="","-",MIR_2021!CR52)</f>
        <v>-</v>
      </c>
      <c r="CU43" s="74" t="str">
        <f>IF(MIR_2021!CS52="","-",MIR_2021!CS52)</f>
        <v>-</v>
      </c>
    </row>
    <row r="44" spans="1:99" s="68" customFormat="1" ht="13" x14ac:dyDescent="0.15">
      <c r="A44" s="67">
        <f>+VLOOKUP($D44,Catálogos!$A$14:$E$40,5,0)</f>
        <v>2</v>
      </c>
      <c r="B44" s="69" t="str">
        <f>+VLOOKUP(D44,Catálogos!$A$14:$C$40,3,FALSE)</f>
        <v>Promover el pleno ejercicio de los derechos de acceso a la información pública y de protección de datos personales, así como la transparencia y apertura de las instituciones públicas.</v>
      </c>
      <c r="C44" s="69" t="str">
        <f>+VLOOKUP(D44,Catálogos!$A$14:$F$40,6,FALSE)</f>
        <v>Presidencia</v>
      </c>
      <c r="D44" s="68" t="str">
        <f>+MID(MIR_2021!$D$6,1,3)</f>
        <v>170</v>
      </c>
      <c r="E44" s="69" t="str">
        <f>+MID(MIR_2021!$D$6,7,150)</f>
        <v>Dirección General de Comunicación Social y Difusión</v>
      </c>
      <c r="F44" s="68" t="str">
        <f>IF(MIR_2021!B53=0,F43,MIR_2021!B53)</f>
        <v>GOA09</v>
      </c>
      <c r="G44" s="68" t="str">
        <f>IF(MIR_2021!C53=0,G43,MIR_2021!C53)</f>
        <v>Actividad</v>
      </c>
      <c r="H44" s="69" t="str">
        <f>IF(MIR_2021!D53="",H43,MIR_2021!D53)</f>
        <v>2.2 Aplicación de una encuesta institucional de diagnóstico de los instrumentos de comunicación interna y el impacto de sus mensajes entre el personal del Instituto.</v>
      </c>
      <c r="I44" s="69">
        <f>+MIR_2021!E53</f>
        <v>0</v>
      </c>
      <c r="J44" s="69">
        <f>+MIR_2021!F53</f>
        <v>0</v>
      </c>
      <c r="K44" s="69">
        <f>+MIR_2021!G53</f>
        <v>0</v>
      </c>
      <c r="L44" s="69">
        <f>+MIR_2021!H53</f>
        <v>0</v>
      </c>
      <c r="M44" s="69">
        <f>+MIR_2021!I53</f>
        <v>0</v>
      </c>
      <c r="N44" s="69">
        <f>+MIR_2021!J53</f>
        <v>0</v>
      </c>
      <c r="O44" s="69">
        <f>+MIR_2021!K53</f>
        <v>0</v>
      </c>
      <c r="P44" s="69">
        <f>+MIR_2021!L53</f>
        <v>0</v>
      </c>
      <c r="Q44" s="69">
        <f>+MIR_2021!M53</f>
        <v>0</v>
      </c>
      <c r="R44" s="69">
        <f>+MIR_2021!N53</f>
        <v>0</v>
      </c>
      <c r="S44" s="69">
        <f>+MIR_2021!O53</f>
        <v>0</v>
      </c>
      <c r="T44" s="69">
        <f>+MIR_2021!P53</f>
        <v>0</v>
      </c>
      <c r="U44" s="69">
        <f>+MIR_2021!Q53</f>
        <v>0</v>
      </c>
      <c r="V44" s="69" t="str">
        <f>IF(MIR_2021!R53=0,V43,MIR_2021!R53)</f>
        <v>Anual</v>
      </c>
      <c r="W44" s="69" t="str">
        <f>IF(MIR_2021!S53=0,W43,MIR_2021!S53)</f>
        <v>Porcentaje</v>
      </c>
      <c r="X44" s="69">
        <f>+MIR_2021!V53</f>
        <v>0</v>
      </c>
      <c r="Y44" s="69">
        <f>+MIR_2021!W53</f>
        <v>0</v>
      </c>
      <c r="Z44" s="69">
        <f>+MIR_2021!X53</f>
        <v>0</v>
      </c>
      <c r="AA44" s="69" t="str">
        <f>IF(AND(MIR_2021!Y53="",H44=H43),AA43,MIR_2021!Y53)</f>
        <v>Los resultados de la encuesta son obtenidos en tiempo y forma.</v>
      </c>
      <c r="AB44" s="69">
        <f>+MIR_2021!Z53</f>
        <v>0</v>
      </c>
      <c r="AC44" s="69">
        <f>+MIR_2021!AA53</f>
        <v>0</v>
      </c>
      <c r="AD44" s="69">
        <f>+MIR_2021!AB53</f>
        <v>0</v>
      </c>
      <c r="AE44" s="77">
        <f>+MIR_2021!AC53</f>
        <v>0</v>
      </c>
      <c r="AF44" s="77">
        <f>+MIR_2021!AD53</f>
        <v>0</v>
      </c>
      <c r="AG44" s="68">
        <f>+MIR_2021!AE53</f>
        <v>0</v>
      </c>
      <c r="AH44" s="68">
        <f>+MIR_2021!AF53</f>
        <v>0</v>
      </c>
      <c r="AI44" s="68">
        <f>+MIR_2021!AG53</f>
        <v>0</v>
      </c>
      <c r="AJ44" s="68">
        <f>+MIR_2021!AH53</f>
        <v>0</v>
      </c>
      <c r="AK44" s="68">
        <f>+MIR_2021!AN53</f>
        <v>0</v>
      </c>
      <c r="AL44" s="68" t="str">
        <f ca="1">IF(MIR_2021!AO53="","-",IF(AN44="No aplica","-",IF(MIR_2021!AO53="Sin avance","Sin avance",IF(MIR_2021!AO53&lt;&gt;"Sin avance",IFERROR(_xlfn.FORMULATEXT(MIR_2021!AO53),CONCATENATE("=",MIR_2021!AO53)),"0"))))</f>
        <v>-</v>
      </c>
      <c r="AM44" s="68">
        <f>+MIR_2021!AP53</f>
        <v>0</v>
      </c>
      <c r="AN44" s="68">
        <f>+MIR_2021!AQ53</f>
        <v>0</v>
      </c>
      <c r="AO44" s="68">
        <f>+MIR_2021!AR53</f>
        <v>0</v>
      </c>
      <c r="AP44" s="78" t="str">
        <f>IF(MIR_2021!AS53="","-",MIR_2021!AS53)</f>
        <v>-</v>
      </c>
      <c r="AQ44" s="68">
        <f>+MIR_2021!AT53</f>
        <v>0</v>
      </c>
      <c r="AR44" s="68" t="str">
        <f ca="1">+IF(MIR_2021!AU53="","-",IF(AT44="No aplica","-",IF(MIR_2021!AU53="Sin avance","Sin avance",IF(MIR_2021!AU53&lt;&gt;"Sin avance",IFERROR(_xlfn.FORMULATEXT(MIR_2021!AU53),CONCATENATE("=",MIR_2021!AU53)),"0"))))</f>
        <v>-</v>
      </c>
      <c r="AS44" s="68">
        <f>+MIR_2021!AV53</f>
        <v>0</v>
      </c>
      <c r="AT44" s="68">
        <f>+MIR_2021!AW53</f>
        <v>0</v>
      </c>
      <c r="AU44" s="68">
        <f>+MIR_2021!AX53</f>
        <v>0</v>
      </c>
      <c r="AV44" s="78" t="str">
        <f>IF(MIR_2021!AY53="","-",MIR_2021!AY53)</f>
        <v>-</v>
      </c>
      <c r="AW44" s="68">
        <f>+MIR_2021!AZ53</f>
        <v>0</v>
      </c>
      <c r="AX44" s="70" t="str">
        <f ca="1">+IF(MIR_2021!BA53="","-",IF(AZ44="No aplica","-",IF(MIR_2021!BA53="Sin avance","Sin avance",IF(MIR_2021!BA53&lt;&gt;"Sin avance",IFERROR(_xlfn.FORMULATEXT(MIR_2021!BA53),CONCATENATE("=",MIR_2021!BA53)),"0"))))</f>
        <v>-</v>
      </c>
      <c r="AY44" s="68">
        <f>+MIR_2021!BB53</f>
        <v>0</v>
      </c>
      <c r="AZ44" s="68">
        <f>+MIR_2021!BC53</f>
        <v>0</v>
      </c>
      <c r="BA44" s="68">
        <f>+MIR_2021!BD53</f>
        <v>0</v>
      </c>
      <c r="BB44" s="78" t="str">
        <f>IF(MIR_2021!BE53="","-",MIR_2021!BE53)</f>
        <v>-</v>
      </c>
      <c r="BC44" s="68">
        <f>+MIR_2021!BF53</f>
        <v>0</v>
      </c>
      <c r="BD44" s="68" t="str">
        <f ca="1">+IF(MIR_2021!BG53="","-",IF(BF44="No aplica","-",IF(MIR_2021!BG53="Sin avance","Sin avance",IF(MIR_2021!BG53&lt;&gt;"Sin avance",IFERROR(_xlfn.FORMULATEXT(MIR_2021!BG53),CONCATENATE("=",MIR_2021!BG53)),"0"))))</f>
        <v>-</v>
      </c>
      <c r="BE44" s="68">
        <f>+MIR_2021!BH53</f>
        <v>0</v>
      </c>
      <c r="BF44" s="68">
        <f>+MIR_2021!BI53</f>
        <v>0</v>
      </c>
      <c r="BG44" s="68">
        <f>+MIR_2021!BJ53</f>
        <v>0</v>
      </c>
      <c r="BH44" s="78" t="str">
        <f>IF(MIR_2021!BK53="","-",MIR_2021!BK53)</f>
        <v>-</v>
      </c>
      <c r="BI44" s="68">
        <f>+MIR_2021!AH53</f>
        <v>0</v>
      </c>
      <c r="BJ44" s="71" t="str">
        <f ca="1">+IF(MIR_2021!AI53="","-",IF(BL44="No aplica","-",IF(MIR_2021!AI53="Sin avance","Sin avance",IF(MIR_2021!AI53&lt;&gt;"Sin avance",IFERROR(_xlfn.FORMULATEXT(MIR_2021!AI53),CONCATENATE("=",MIR_2021!AI53)),"-"))))</f>
        <v>-</v>
      </c>
      <c r="BK44" s="68">
        <f>+MIR_2021!AJ53</f>
        <v>0</v>
      </c>
      <c r="BL44" s="68">
        <f>+MIR_2021!AK53</f>
        <v>0</v>
      </c>
      <c r="BM44" s="68">
        <f>+MIR_2021!AL53</f>
        <v>0</v>
      </c>
      <c r="BN44" s="78" t="str">
        <f>IF(MIR_2021!AM53="","-",MIR_2021!AM53)</f>
        <v>-</v>
      </c>
      <c r="BO44" s="119" t="str">
        <f>IF(MIR_2021!BL53="","-",MIR_2021!BL53)</f>
        <v>-</v>
      </c>
      <c r="BP44" s="119" t="str">
        <f>IF(MIR_2021!BM53="","-",MIR_2021!BM53)</f>
        <v>-</v>
      </c>
      <c r="BQ44" s="119" t="str">
        <f>IF(MIR_2021!BN53="","-",MIR_2021!BN53)</f>
        <v>-</v>
      </c>
      <c r="BR44" s="119" t="str">
        <f>IF(MIR_2021!BO53="","-",MIR_2021!BO53)</f>
        <v>-</v>
      </c>
      <c r="BS44" s="74" t="str">
        <f>IF(MIR_2021!BP53="","-",MIR_2021!BP53)</f>
        <v>-</v>
      </c>
      <c r="BT44" s="119" t="str">
        <f>IF(MIR_2021!BR53="","-",MIR_2021!BR53)</f>
        <v>-</v>
      </c>
      <c r="BU44" s="119" t="str">
        <f>IF(MIR_2021!BS53="","-",MIR_2021!BS53)</f>
        <v>-</v>
      </c>
      <c r="BV44" s="74" t="str">
        <f>IF(MIR_2021!BT53="","-",MIR_2021!BT53)</f>
        <v>-</v>
      </c>
      <c r="BW44" s="74" t="str">
        <f>IF(MIR_2021!BU53="","-",MIR_2021!BU53)</f>
        <v>-</v>
      </c>
      <c r="BX44" s="74" t="str">
        <f>IF(MIR_2021!BV53="","-",MIR_2021!BV53)</f>
        <v>-</v>
      </c>
      <c r="BY44" s="74" t="str">
        <f>IF(MIR_2021!BW53="","-",MIR_2021!BW53)</f>
        <v>-</v>
      </c>
      <c r="BZ44" s="74" t="str">
        <f>IF(MIR_2021!BX53="","-",MIR_2021!BX53)</f>
        <v>-</v>
      </c>
      <c r="CA44" s="119" t="str">
        <f>IF(MIR_2021!BY53="","-",MIR_2021!BY53)</f>
        <v>-</v>
      </c>
      <c r="CB44" s="119" t="str">
        <f>IF(MIR_2021!BZ53="","-",MIR_2021!BZ53)</f>
        <v>-</v>
      </c>
      <c r="CC44" s="74" t="str">
        <f>IF(MIR_2021!CA53="","-",MIR_2021!CA53)</f>
        <v>-</v>
      </c>
      <c r="CD44" s="74" t="str">
        <f>IF(MIR_2021!CB53="","-",MIR_2021!CB53)</f>
        <v>-</v>
      </c>
      <c r="CE44" s="74" t="str">
        <f>IF(MIR_2021!CC53="","-",MIR_2021!CC53)</f>
        <v>-</v>
      </c>
      <c r="CF44" s="74" t="str">
        <f>IF(MIR_2021!CD53="","-",MIR_2021!CD53)</f>
        <v>-</v>
      </c>
      <c r="CG44" s="74" t="str">
        <f>IF(MIR_2021!CE53="","-",MIR_2021!CE53)</f>
        <v>-</v>
      </c>
      <c r="CH44" s="119" t="str">
        <f>IF(MIR_2021!CF53="","-",MIR_2021!CF53)</f>
        <v>-</v>
      </c>
      <c r="CI44" s="119" t="str">
        <f>IF(MIR_2021!CG53="","-",MIR_2021!CG53)</f>
        <v>-</v>
      </c>
      <c r="CJ44" s="74" t="str">
        <f>IF(MIR_2021!CH53="","-",MIR_2021!CH53)</f>
        <v>-</v>
      </c>
      <c r="CK44" s="74" t="str">
        <f>IF(MIR_2021!CI53="","-",MIR_2021!CI53)</f>
        <v>-</v>
      </c>
      <c r="CL44" s="74" t="str">
        <f>IF(MIR_2021!CJ53="","-",MIR_2021!CJ53)</f>
        <v>-</v>
      </c>
      <c r="CM44" s="74" t="str">
        <f>IF(MIR_2021!CK53="","-",MIR_2021!CK53)</f>
        <v>-</v>
      </c>
      <c r="CN44" s="74" t="str">
        <f>IF(MIR_2021!CL53="","-",MIR_2021!CL53)</f>
        <v>-</v>
      </c>
      <c r="CO44" s="119" t="str">
        <f>IF(MIR_2021!CM53="","-",MIR_2021!CM53)</f>
        <v>-</v>
      </c>
      <c r="CP44" s="119" t="str">
        <f>IF(MIR_2021!CN53="","-",MIR_2021!CN53)</f>
        <v>-</v>
      </c>
      <c r="CQ44" s="74" t="str">
        <f>IF(MIR_2021!CO53="","-",MIR_2021!CO53)</f>
        <v>-</v>
      </c>
      <c r="CR44" s="74" t="str">
        <f>IF(MIR_2021!CP53="","-",MIR_2021!CP53)</f>
        <v>-</v>
      </c>
      <c r="CS44" s="74" t="str">
        <f>IF(MIR_2021!CQ53="","-",MIR_2021!CQ53)</f>
        <v>-</v>
      </c>
      <c r="CT44" s="74" t="str">
        <f>IF(MIR_2021!CR53="","-",MIR_2021!CR53)</f>
        <v>-</v>
      </c>
      <c r="CU44" s="74" t="str">
        <f>IF(MIR_2021!CS53="","-",MIR_2021!CS53)</f>
        <v>-</v>
      </c>
    </row>
    <row r="45" spans="1:99" s="68" customFormat="1" ht="13" x14ac:dyDescent="0.15">
      <c r="A45" s="67">
        <f>+VLOOKUP($D45,Catálogos!$A$14:$E$40,5,0)</f>
        <v>2</v>
      </c>
      <c r="B45" s="69" t="str">
        <f>+VLOOKUP(D45,Catálogos!$A$14:$C$40,3,FALSE)</f>
        <v>Promover el pleno ejercicio de los derechos de acceso a la información pública y de protección de datos personales, así como la transparencia y apertura de las instituciones públicas.</v>
      </c>
      <c r="C45" s="69" t="str">
        <f>+VLOOKUP(D45,Catálogos!$A$14:$F$40,6,FALSE)</f>
        <v>Presidencia</v>
      </c>
      <c r="D45" s="68" t="str">
        <f>+MID(MIR_2021!$D$6,1,3)</f>
        <v>170</v>
      </c>
      <c r="E45" s="69" t="str">
        <f>+MID(MIR_2021!$D$6,7,150)</f>
        <v>Dirección General de Comunicación Social y Difusión</v>
      </c>
      <c r="F45" s="68" t="str">
        <f>IF(MIR_2021!B54=0,F44,MIR_2021!B54)</f>
        <v>GOA09</v>
      </c>
      <c r="G45" s="68" t="str">
        <f>IF(MIR_2021!C54=0,G44,MIR_2021!C54)</f>
        <v>Actividad</v>
      </c>
      <c r="H45" s="69" t="str">
        <f>IF(MIR_2021!D54="",H44,MIR_2021!D54)</f>
        <v>2.2 Aplicación de una encuesta institucional de diagnóstico de los instrumentos de comunicación interna y el impacto de sus mensajes entre el personal del Instituto.</v>
      </c>
      <c r="I45" s="69">
        <f>+MIR_2021!E54</f>
        <v>0</v>
      </c>
      <c r="J45" s="69">
        <f>+MIR_2021!F54</f>
        <v>0</v>
      </c>
      <c r="K45" s="69">
        <f>+MIR_2021!G54</f>
        <v>0</v>
      </c>
      <c r="L45" s="69">
        <f>+MIR_2021!H54</f>
        <v>0</v>
      </c>
      <c r="M45" s="69">
        <f>+MIR_2021!I54</f>
        <v>0</v>
      </c>
      <c r="N45" s="69">
        <f>+MIR_2021!J54</f>
        <v>0</v>
      </c>
      <c r="O45" s="69">
        <f>+MIR_2021!K54</f>
        <v>0</v>
      </c>
      <c r="P45" s="69">
        <f>+MIR_2021!L54</f>
        <v>0</v>
      </c>
      <c r="Q45" s="69">
        <f>+MIR_2021!M54</f>
        <v>0</v>
      </c>
      <c r="R45" s="69">
        <f>+MIR_2021!N54</f>
        <v>0</v>
      </c>
      <c r="S45" s="69">
        <f>+MIR_2021!O54</f>
        <v>0</v>
      </c>
      <c r="T45" s="69">
        <f>+MIR_2021!P54</f>
        <v>0</v>
      </c>
      <c r="U45" s="69">
        <f>+MIR_2021!Q54</f>
        <v>0</v>
      </c>
      <c r="V45" s="69" t="str">
        <f>IF(MIR_2021!R54=0,V44,MIR_2021!R54)</f>
        <v>Anual</v>
      </c>
      <c r="W45" s="69" t="str">
        <f>IF(MIR_2021!S54=0,W44,MIR_2021!S54)</f>
        <v>Porcentaje</v>
      </c>
      <c r="X45" s="69">
        <f>+MIR_2021!V54</f>
        <v>0</v>
      </c>
      <c r="Y45" s="69">
        <f>+MIR_2021!W54</f>
        <v>0</v>
      </c>
      <c r="Z45" s="69">
        <f>+MIR_2021!X54</f>
        <v>0</v>
      </c>
      <c r="AA45" s="69" t="str">
        <f>IF(AND(MIR_2021!Y54="",H45=H44),AA44,MIR_2021!Y54)</f>
        <v>Los resultados de la encuesta son obtenidos en tiempo y forma.</v>
      </c>
      <c r="AB45" s="69">
        <f>+MIR_2021!Z54</f>
        <v>0</v>
      </c>
      <c r="AC45" s="69">
        <f>+MIR_2021!AA54</f>
        <v>0</v>
      </c>
      <c r="AD45" s="69">
        <f>+MIR_2021!AB54</f>
        <v>0</v>
      </c>
      <c r="AE45" s="77">
        <f>+MIR_2021!AC54</f>
        <v>0</v>
      </c>
      <c r="AF45" s="77">
        <f>+MIR_2021!AD54</f>
        <v>0</v>
      </c>
      <c r="AG45" s="68">
        <f>+MIR_2021!AE54</f>
        <v>0</v>
      </c>
      <c r="AH45" s="68">
        <f>+MIR_2021!AF54</f>
        <v>0</v>
      </c>
      <c r="AI45" s="68">
        <f>+MIR_2021!AG54</f>
        <v>0</v>
      </c>
      <c r="AJ45" s="68">
        <f>+MIR_2021!AH54</f>
        <v>0</v>
      </c>
      <c r="AK45" s="68">
        <f>+MIR_2021!AN54</f>
        <v>0</v>
      </c>
      <c r="AL45" s="68" t="str">
        <f ca="1">IF(MIR_2021!AO54="","-",IF(AN45="No aplica","-",IF(MIR_2021!AO54="Sin avance","Sin avance",IF(MIR_2021!AO54&lt;&gt;"Sin avance",IFERROR(_xlfn.FORMULATEXT(MIR_2021!AO54),CONCATENATE("=",MIR_2021!AO54)),"0"))))</f>
        <v>-</v>
      </c>
      <c r="AM45" s="68">
        <f>+MIR_2021!AP54</f>
        <v>0</v>
      </c>
      <c r="AN45" s="68">
        <f>+MIR_2021!AQ54</f>
        <v>0</v>
      </c>
      <c r="AO45" s="68">
        <f>+MIR_2021!AR54</f>
        <v>0</v>
      </c>
      <c r="AP45" s="78" t="str">
        <f>IF(MIR_2021!AS54="","-",MIR_2021!AS54)</f>
        <v>-</v>
      </c>
      <c r="AQ45" s="68">
        <f>+MIR_2021!AT54</f>
        <v>0</v>
      </c>
      <c r="AR45" s="68" t="str">
        <f ca="1">+IF(MIR_2021!AU54="","-",IF(AT45="No aplica","-",IF(MIR_2021!AU54="Sin avance","Sin avance",IF(MIR_2021!AU54&lt;&gt;"Sin avance",IFERROR(_xlfn.FORMULATEXT(MIR_2021!AU54),CONCATENATE("=",MIR_2021!AU54)),"0"))))</f>
        <v>-</v>
      </c>
      <c r="AS45" s="68">
        <f>+MIR_2021!AV54</f>
        <v>0</v>
      </c>
      <c r="AT45" s="68">
        <f>+MIR_2021!AW54</f>
        <v>0</v>
      </c>
      <c r="AU45" s="68">
        <f>+MIR_2021!AX54</f>
        <v>0</v>
      </c>
      <c r="AV45" s="78" t="str">
        <f>IF(MIR_2021!AY54="","-",MIR_2021!AY54)</f>
        <v>-</v>
      </c>
      <c r="AW45" s="68">
        <f>+MIR_2021!AZ54</f>
        <v>0</v>
      </c>
      <c r="AX45" s="70" t="str">
        <f ca="1">+IF(MIR_2021!BA54="","-",IF(AZ45="No aplica","-",IF(MIR_2021!BA54="Sin avance","Sin avance",IF(MIR_2021!BA54&lt;&gt;"Sin avance",IFERROR(_xlfn.FORMULATEXT(MIR_2021!BA54),CONCATENATE("=",MIR_2021!BA54)),"0"))))</f>
        <v>-</v>
      </c>
      <c r="AY45" s="68">
        <f>+MIR_2021!BB54</f>
        <v>0</v>
      </c>
      <c r="AZ45" s="68">
        <f>+MIR_2021!BC54</f>
        <v>0</v>
      </c>
      <c r="BA45" s="68">
        <f>+MIR_2021!BD54</f>
        <v>0</v>
      </c>
      <c r="BB45" s="78" t="str">
        <f>IF(MIR_2021!BE54="","-",MIR_2021!BE54)</f>
        <v>-</v>
      </c>
      <c r="BC45" s="68">
        <f>+MIR_2021!BF54</f>
        <v>0</v>
      </c>
      <c r="BD45" s="68" t="str">
        <f ca="1">+IF(MIR_2021!BG54="","-",IF(BF45="No aplica","-",IF(MIR_2021!BG54="Sin avance","Sin avance",IF(MIR_2021!BG54&lt;&gt;"Sin avance",IFERROR(_xlfn.FORMULATEXT(MIR_2021!BG54),CONCATENATE("=",MIR_2021!BG54)),"0"))))</f>
        <v>-</v>
      </c>
      <c r="BE45" s="68">
        <f>+MIR_2021!BH54</f>
        <v>0</v>
      </c>
      <c r="BF45" s="68">
        <f>+MIR_2021!BI54</f>
        <v>0</v>
      </c>
      <c r="BG45" s="68">
        <f>+MIR_2021!BJ54</f>
        <v>0</v>
      </c>
      <c r="BH45" s="78" t="str">
        <f>IF(MIR_2021!BK54="","-",MIR_2021!BK54)</f>
        <v>-</v>
      </c>
      <c r="BI45" s="68">
        <f>+MIR_2021!AH54</f>
        <v>0</v>
      </c>
      <c r="BJ45" s="71" t="str">
        <f ca="1">+IF(MIR_2021!AI54="","-",IF(BL45="No aplica","-",IF(MIR_2021!AI54="Sin avance","Sin avance",IF(MIR_2021!AI54&lt;&gt;"Sin avance",IFERROR(_xlfn.FORMULATEXT(MIR_2021!AI54),CONCATENATE("=",MIR_2021!AI54)),"-"))))</f>
        <v>-</v>
      </c>
      <c r="BK45" s="68">
        <f>+MIR_2021!AJ54</f>
        <v>0</v>
      </c>
      <c r="BL45" s="68">
        <f>+MIR_2021!AK54</f>
        <v>0</v>
      </c>
      <c r="BM45" s="68">
        <f>+MIR_2021!AL54</f>
        <v>0</v>
      </c>
      <c r="BN45" s="78" t="str">
        <f>IF(MIR_2021!AM54="","-",MIR_2021!AM54)</f>
        <v>-</v>
      </c>
      <c r="BO45" s="119" t="str">
        <f>IF(MIR_2021!BL54="","-",MIR_2021!BL54)</f>
        <v>-</v>
      </c>
      <c r="BP45" s="119" t="str">
        <f>IF(MIR_2021!BM54="","-",MIR_2021!BM54)</f>
        <v>-</v>
      </c>
      <c r="BQ45" s="119" t="str">
        <f>IF(MIR_2021!BN54="","-",MIR_2021!BN54)</f>
        <v>-</v>
      </c>
      <c r="BR45" s="119" t="str">
        <f>IF(MIR_2021!BO54="","-",MIR_2021!BO54)</f>
        <v>-</v>
      </c>
      <c r="BS45" s="74" t="str">
        <f>IF(MIR_2021!BP54="","-",MIR_2021!BP54)</f>
        <v>-</v>
      </c>
      <c r="BT45" s="119" t="str">
        <f>IF(MIR_2021!BR54="","-",MIR_2021!BR54)</f>
        <v>-</v>
      </c>
      <c r="BU45" s="119" t="str">
        <f>IF(MIR_2021!BS54="","-",MIR_2021!BS54)</f>
        <v>-</v>
      </c>
      <c r="BV45" s="74" t="str">
        <f>IF(MIR_2021!BT54="","-",MIR_2021!BT54)</f>
        <v>-</v>
      </c>
      <c r="BW45" s="74" t="str">
        <f>IF(MIR_2021!BU54="","-",MIR_2021!BU54)</f>
        <v>-</v>
      </c>
      <c r="BX45" s="74" t="str">
        <f>IF(MIR_2021!BV54="","-",MIR_2021!BV54)</f>
        <v>-</v>
      </c>
      <c r="BY45" s="74" t="str">
        <f>IF(MIR_2021!BW54="","-",MIR_2021!BW54)</f>
        <v>-</v>
      </c>
      <c r="BZ45" s="74" t="str">
        <f>IF(MIR_2021!BX54="","-",MIR_2021!BX54)</f>
        <v>-</v>
      </c>
      <c r="CA45" s="119" t="str">
        <f>IF(MIR_2021!BY54="","-",MIR_2021!BY54)</f>
        <v>-</v>
      </c>
      <c r="CB45" s="119" t="str">
        <f>IF(MIR_2021!BZ54="","-",MIR_2021!BZ54)</f>
        <v>-</v>
      </c>
      <c r="CC45" s="74" t="str">
        <f>IF(MIR_2021!CA54="","-",MIR_2021!CA54)</f>
        <v>-</v>
      </c>
      <c r="CD45" s="74" t="str">
        <f>IF(MIR_2021!CB54="","-",MIR_2021!CB54)</f>
        <v>-</v>
      </c>
      <c r="CE45" s="74" t="str">
        <f>IF(MIR_2021!CC54="","-",MIR_2021!CC54)</f>
        <v>-</v>
      </c>
      <c r="CF45" s="74" t="str">
        <f>IF(MIR_2021!CD54="","-",MIR_2021!CD54)</f>
        <v>-</v>
      </c>
      <c r="CG45" s="74" t="str">
        <f>IF(MIR_2021!CE54="","-",MIR_2021!CE54)</f>
        <v>-</v>
      </c>
      <c r="CH45" s="119" t="str">
        <f>IF(MIR_2021!CF54="","-",MIR_2021!CF54)</f>
        <v>-</v>
      </c>
      <c r="CI45" s="119" t="str">
        <f>IF(MIR_2021!CG54="","-",MIR_2021!CG54)</f>
        <v>-</v>
      </c>
      <c r="CJ45" s="74" t="str">
        <f>IF(MIR_2021!CH54="","-",MIR_2021!CH54)</f>
        <v>-</v>
      </c>
      <c r="CK45" s="74" t="str">
        <f>IF(MIR_2021!CI54="","-",MIR_2021!CI54)</f>
        <v>-</v>
      </c>
      <c r="CL45" s="74" t="str">
        <f>IF(MIR_2021!CJ54="","-",MIR_2021!CJ54)</f>
        <v>-</v>
      </c>
      <c r="CM45" s="74" t="str">
        <f>IF(MIR_2021!CK54="","-",MIR_2021!CK54)</f>
        <v>-</v>
      </c>
      <c r="CN45" s="74" t="str">
        <f>IF(MIR_2021!CL54="","-",MIR_2021!CL54)</f>
        <v>-</v>
      </c>
      <c r="CO45" s="119" t="str">
        <f>IF(MIR_2021!CM54="","-",MIR_2021!CM54)</f>
        <v>-</v>
      </c>
      <c r="CP45" s="119" t="str">
        <f>IF(MIR_2021!CN54="","-",MIR_2021!CN54)</f>
        <v>-</v>
      </c>
      <c r="CQ45" s="74" t="str">
        <f>IF(MIR_2021!CO54="","-",MIR_2021!CO54)</f>
        <v>-</v>
      </c>
      <c r="CR45" s="74" t="str">
        <f>IF(MIR_2021!CP54="","-",MIR_2021!CP54)</f>
        <v>-</v>
      </c>
      <c r="CS45" s="74" t="str">
        <f>IF(MIR_2021!CQ54="","-",MIR_2021!CQ54)</f>
        <v>-</v>
      </c>
      <c r="CT45" s="74" t="str">
        <f>IF(MIR_2021!CR54="","-",MIR_2021!CR54)</f>
        <v>-</v>
      </c>
      <c r="CU45" s="74" t="str">
        <f>IF(MIR_2021!CS54="","-",MIR_2021!CS54)</f>
        <v>-</v>
      </c>
    </row>
    <row r="46" spans="1:99" s="68" customFormat="1" ht="13" x14ac:dyDescent="0.15">
      <c r="A46" s="67">
        <f>+VLOOKUP($D46,Catálogos!$A$14:$E$40,5,0)</f>
        <v>2</v>
      </c>
      <c r="B46" s="69" t="str">
        <f>+VLOOKUP(D46,Catálogos!$A$14:$C$40,3,FALSE)</f>
        <v>Promover el pleno ejercicio de los derechos de acceso a la información pública y de protección de datos personales, así como la transparencia y apertura de las instituciones públicas.</v>
      </c>
      <c r="C46" s="69" t="str">
        <f>+VLOOKUP(D46,Catálogos!$A$14:$F$40,6,FALSE)</f>
        <v>Presidencia</v>
      </c>
      <c r="D46" s="68" t="str">
        <f>+MID(MIR_2021!$D$6,1,3)</f>
        <v>170</v>
      </c>
      <c r="E46" s="69" t="str">
        <f>+MID(MIR_2021!$D$6,7,150)</f>
        <v>Dirección General de Comunicación Social y Difusión</v>
      </c>
      <c r="F46" s="68" t="str">
        <f>IF(MIR_2021!B55=0,F45,MIR_2021!B55)</f>
        <v>GOA09</v>
      </c>
      <c r="G46" s="68" t="str">
        <f>IF(MIR_2021!C55=0,G45,MIR_2021!C55)</f>
        <v>Actividad</v>
      </c>
      <c r="H46" s="69" t="str">
        <f>IF(MIR_2021!D55="",H45,MIR_2021!D55)</f>
        <v>2.2 Aplicación de una encuesta institucional de diagnóstico de los instrumentos de comunicación interna y el impacto de sus mensajes entre el personal del Instituto.</v>
      </c>
      <c r="I46" s="69">
        <f>+MIR_2021!E55</f>
        <v>0</v>
      </c>
      <c r="J46" s="69">
        <f>+MIR_2021!F55</f>
        <v>0</v>
      </c>
      <c r="K46" s="69">
        <f>+MIR_2021!G55</f>
        <v>0</v>
      </c>
      <c r="L46" s="69">
        <f>+MIR_2021!H55</f>
        <v>0</v>
      </c>
      <c r="M46" s="69">
        <f>+MIR_2021!I55</f>
        <v>0</v>
      </c>
      <c r="N46" s="69">
        <f>+MIR_2021!J55</f>
        <v>0</v>
      </c>
      <c r="O46" s="69">
        <f>+MIR_2021!K55</f>
        <v>0</v>
      </c>
      <c r="P46" s="69">
        <f>+MIR_2021!L55</f>
        <v>0</v>
      </c>
      <c r="Q46" s="69">
        <f>+MIR_2021!M55</f>
        <v>0</v>
      </c>
      <c r="R46" s="69">
        <f>+MIR_2021!N55</f>
        <v>0</v>
      </c>
      <c r="S46" s="69">
        <f>+MIR_2021!O55</f>
        <v>0</v>
      </c>
      <c r="T46" s="69">
        <f>+MIR_2021!P55</f>
        <v>0</v>
      </c>
      <c r="U46" s="69">
        <f>+MIR_2021!Q55</f>
        <v>0</v>
      </c>
      <c r="V46" s="69" t="str">
        <f>IF(MIR_2021!R55=0,V45,MIR_2021!R55)</f>
        <v>Anual</v>
      </c>
      <c r="W46" s="69" t="str">
        <f>IF(MIR_2021!S55=0,W45,MIR_2021!S55)</f>
        <v>Porcentaje</v>
      </c>
      <c r="X46" s="69">
        <f>+MIR_2021!V55</f>
        <v>0</v>
      </c>
      <c r="Y46" s="69">
        <f>+MIR_2021!W55</f>
        <v>0</v>
      </c>
      <c r="Z46" s="69">
        <f>+MIR_2021!X55</f>
        <v>0</v>
      </c>
      <c r="AA46" s="69" t="str">
        <f>IF(AND(MIR_2021!Y55="",H46=H45),AA45,MIR_2021!Y55)</f>
        <v>Los resultados de la encuesta son obtenidos en tiempo y forma.</v>
      </c>
      <c r="AB46" s="69">
        <f>+MIR_2021!Z55</f>
        <v>0</v>
      </c>
      <c r="AC46" s="69">
        <f>+MIR_2021!AA55</f>
        <v>0</v>
      </c>
      <c r="AD46" s="69">
        <f>+MIR_2021!AB55</f>
        <v>0</v>
      </c>
      <c r="AE46" s="77">
        <f>+MIR_2021!AC55</f>
        <v>0</v>
      </c>
      <c r="AF46" s="77">
        <f>+MIR_2021!AD55</f>
        <v>0</v>
      </c>
      <c r="AG46" s="68">
        <f>+MIR_2021!AE55</f>
        <v>0</v>
      </c>
      <c r="AH46" s="68">
        <f>+MIR_2021!AF55</f>
        <v>0</v>
      </c>
      <c r="AI46" s="68">
        <f>+MIR_2021!AG55</f>
        <v>0</v>
      </c>
      <c r="AJ46" s="68">
        <f>+MIR_2021!AH55</f>
        <v>0</v>
      </c>
      <c r="AK46" s="68">
        <f>+MIR_2021!AN55</f>
        <v>0</v>
      </c>
      <c r="AL46" s="68" t="str">
        <f ca="1">IF(MIR_2021!AO55="","-",IF(AN46="No aplica","-",IF(MIR_2021!AO55="Sin avance","Sin avance",IF(MIR_2021!AO55&lt;&gt;"Sin avance",IFERROR(_xlfn.FORMULATEXT(MIR_2021!AO55),CONCATENATE("=",MIR_2021!AO55)),"0"))))</f>
        <v>-</v>
      </c>
      <c r="AM46" s="68">
        <f>+MIR_2021!AP55</f>
        <v>0</v>
      </c>
      <c r="AN46" s="68">
        <f>+MIR_2021!AQ55</f>
        <v>0</v>
      </c>
      <c r="AO46" s="68">
        <f>+MIR_2021!AR55</f>
        <v>0</v>
      </c>
      <c r="AP46" s="78" t="str">
        <f>IF(MIR_2021!AS55="","-",MIR_2021!AS55)</f>
        <v>-</v>
      </c>
      <c r="AQ46" s="68">
        <f>+MIR_2021!AT55</f>
        <v>0</v>
      </c>
      <c r="AR46" s="68" t="str">
        <f ca="1">+IF(MIR_2021!AU55="","-",IF(AT46="No aplica","-",IF(MIR_2021!AU55="Sin avance","Sin avance",IF(MIR_2021!AU55&lt;&gt;"Sin avance",IFERROR(_xlfn.FORMULATEXT(MIR_2021!AU55),CONCATENATE("=",MIR_2021!AU55)),"0"))))</f>
        <v>-</v>
      </c>
      <c r="AS46" s="68">
        <f>+MIR_2021!AV55</f>
        <v>0</v>
      </c>
      <c r="AT46" s="68">
        <f>+MIR_2021!AW55</f>
        <v>0</v>
      </c>
      <c r="AU46" s="68">
        <f>+MIR_2021!AX55</f>
        <v>0</v>
      </c>
      <c r="AV46" s="78" t="str">
        <f>IF(MIR_2021!AY55="","-",MIR_2021!AY55)</f>
        <v>-</v>
      </c>
      <c r="AW46" s="68">
        <f>+MIR_2021!AZ55</f>
        <v>0</v>
      </c>
      <c r="AX46" s="70" t="str">
        <f ca="1">+IF(MIR_2021!BA55="","-",IF(AZ46="No aplica","-",IF(MIR_2021!BA55="Sin avance","Sin avance",IF(MIR_2021!BA55&lt;&gt;"Sin avance",IFERROR(_xlfn.FORMULATEXT(MIR_2021!BA55),CONCATENATE("=",MIR_2021!BA55)),"0"))))</f>
        <v>-</v>
      </c>
      <c r="AY46" s="68">
        <f>+MIR_2021!BB55</f>
        <v>0</v>
      </c>
      <c r="AZ46" s="68">
        <f>+MIR_2021!BC55</f>
        <v>0</v>
      </c>
      <c r="BA46" s="68">
        <f>+MIR_2021!BD55</f>
        <v>0</v>
      </c>
      <c r="BB46" s="78" t="str">
        <f>IF(MIR_2021!BE55="","-",MIR_2021!BE55)</f>
        <v>-</v>
      </c>
      <c r="BC46" s="68">
        <f>+MIR_2021!BF55</f>
        <v>0</v>
      </c>
      <c r="BD46" s="68" t="str">
        <f ca="1">+IF(MIR_2021!BG55="","-",IF(BF46="No aplica","-",IF(MIR_2021!BG55="Sin avance","Sin avance",IF(MIR_2021!BG55&lt;&gt;"Sin avance",IFERROR(_xlfn.FORMULATEXT(MIR_2021!BG55),CONCATENATE("=",MIR_2021!BG55)),"0"))))</f>
        <v>-</v>
      </c>
      <c r="BE46" s="68">
        <f>+MIR_2021!BH55</f>
        <v>0</v>
      </c>
      <c r="BF46" s="68">
        <f>+MIR_2021!BI55</f>
        <v>0</v>
      </c>
      <c r="BG46" s="68">
        <f>+MIR_2021!BJ55</f>
        <v>0</v>
      </c>
      <c r="BH46" s="78" t="str">
        <f>IF(MIR_2021!BK55="","-",MIR_2021!BK55)</f>
        <v>-</v>
      </c>
      <c r="BI46" s="68">
        <f>+MIR_2021!AH55</f>
        <v>0</v>
      </c>
      <c r="BJ46" s="71" t="str">
        <f ca="1">+IF(MIR_2021!AI55="","-",IF(BL46="No aplica","-",IF(MIR_2021!AI55="Sin avance","Sin avance",IF(MIR_2021!AI55&lt;&gt;"Sin avance",IFERROR(_xlfn.FORMULATEXT(MIR_2021!AI55),CONCATENATE("=",MIR_2021!AI55)),"-"))))</f>
        <v>-</v>
      </c>
      <c r="BK46" s="68">
        <f>+MIR_2021!AJ55</f>
        <v>0</v>
      </c>
      <c r="BL46" s="68">
        <f>+MIR_2021!AK55</f>
        <v>0</v>
      </c>
      <c r="BM46" s="68">
        <f>+MIR_2021!AL55</f>
        <v>0</v>
      </c>
      <c r="BN46" s="78" t="str">
        <f>IF(MIR_2021!AM55="","-",MIR_2021!AM55)</f>
        <v>-</v>
      </c>
      <c r="BO46" s="119" t="str">
        <f>IF(MIR_2021!BL55="","-",MIR_2021!BL55)</f>
        <v>-</v>
      </c>
      <c r="BP46" s="119" t="str">
        <f>IF(MIR_2021!BM55="","-",MIR_2021!BM55)</f>
        <v>-</v>
      </c>
      <c r="BQ46" s="119" t="str">
        <f>IF(MIR_2021!BN55="","-",MIR_2021!BN55)</f>
        <v>-</v>
      </c>
      <c r="BR46" s="119" t="str">
        <f>IF(MIR_2021!BO55="","-",MIR_2021!BO55)</f>
        <v>-</v>
      </c>
      <c r="BS46" s="74" t="str">
        <f>IF(MIR_2021!BP55="","-",MIR_2021!BP55)</f>
        <v>-</v>
      </c>
      <c r="BT46" s="119" t="str">
        <f>IF(MIR_2021!BR55="","-",MIR_2021!BR55)</f>
        <v>-</v>
      </c>
      <c r="BU46" s="119" t="str">
        <f>IF(MIR_2021!BS55="","-",MIR_2021!BS55)</f>
        <v>-</v>
      </c>
      <c r="BV46" s="74" t="str">
        <f>IF(MIR_2021!BT55="","-",MIR_2021!BT55)</f>
        <v>-</v>
      </c>
      <c r="BW46" s="74" t="str">
        <f>IF(MIR_2021!BU55="","-",MIR_2021!BU55)</f>
        <v>-</v>
      </c>
      <c r="BX46" s="74" t="str">
        <f>IF(MIR_2021!BV55="","-",MIR_2021!BV55)</f>
        <v>-</v>
      </c>
      <c r="BY46" s="74" t="str">
        <f>IF(MIR_2021!BW55="","-",MIR_2021!BW55)</f>
        <v>-</v>
      </c>
      <c r="BZ46" s="74" t="str">
        <f>IF(MIR_2021!BX55="","-",MIR_2021!BX55)</f>
        <v>-</v>
      </c>
      <c r="CA46" s="119" t="str">
        <f>IF(MIR_2021!BY55="","-",MIR_2021!BY55)</f>
        <v>-</v>
      </c>
      <c r="CB46" s="119" t="str">
        <f>IF(MIR_2021!BZ55="","-",MIR_2021!BZ55)</f>
        <v>-</v>
      </c>
      <c r="CC46" s="74" t="str">
        <f>IF(MIR_2021!CA55="","-",MIR_2021!CA55)</f>
        <v>-</v>
      </c>
      <c r="CD46" s="74" t="str">
        <f>IF(MIR_2021!CB55="","-",MIR_2021!CB55)</f>
        <v>-</v>
      </c>
      <c r="CE46" s="74" t="str">
        <f>IF(MIR_2021!CC55="","-",MIR_2021!CC55)</f>
        <v>-</v>
      </c>
      <c r="CF46" s="74" t="str">
        <f>IF(MIR_2021!CD55="","-",MIR_2021!CD55)</f>
        <v>-</v>
      </c>
      <c r="CG46" s="74" t="str">
        <f>IF(MIR_2021!CE55="","-",MIR_2021!CE55)</f>
        <v>-</v>
      </c>
      <c r="CH46" s="119" t="str">
        <f>IF(MIR_2021!CF55="","-",MIR_2021!CF55)</f>
        <v>-</v>
      </c>
      <c r="CI46" s="119" t="str">
        <f>IF(MIR_2021!CG55="","-",MIR_2021!CG55)</f>
        <v>-</v>
      </c>
      <c r="CJ46" s="74" t="str">
        <f>IF(MIR_2021!CH55="","-",MIR_2021!CH55)</f>
        <v>-</v>
      </c>
      <c r="CK46" s="74" t="str">
        <f>IF(MIR_2021!CI55="","-",MIR_2021!CI55)</f>
        <v>-</v>
      </c>
      <c r="CL46" s="74" t="str">
        <f>IF(MIR_2021!CJ55="","-",MIR_2021!CJ55)</f>
        <v>-</v>
      </c>
      <c r="CM46" s="74" t="str">
        <f>IF(MIR_2021!CK55="","-",MIR_2021!CK55)</f>
        <v>-</v>
      </c>
      <c r="CN46" s="74" t="str">
        <f>IF(MIR_2021!CL55="","-",MIR_2021!CL55)</f>
        <v>-</v>
      </c>
      <c r="CO46" s="119" t="str">
        <f>IF(MIR_2021!CM55="","-",MIR_2021!CM55)</f>
        <v>-</v>
      </c>
      <c r="CP46" s="119" t="str">
        <f>IF(MIR_2021!CN55="","-",MIR_2021!CN55)</f>
        <v>-</v>
      </c>
      <c r="CQ46" s="74" t="str">
        <f>IF(MIR_2021!CO55="","-",MIR_2021!CO55)</f>
        <v>-</v>
      </c>
      <c r="CR46" s="74" t="str">
        <f>IF(MIR_2021!CP55="","-",MIR_2021!CP55)</f>
        <v>-</v>
      </c>
      <c r="CS46" s="74" t="str">
        <f>IF(MIR_2021!CQ55="","-",MIR_2021!CQ55)</f>
        <v>-</v>
      </c>
      <c r="CT46" s="74" t="str">
        <f>IF(MIR_2021!CR55="","-",MIR_2021!CR55)</f>
        <v>-</v>
      </c>
      <c r="CU46" s="74" t="str">
        <f>IF(MIR_2021!CS55="","-",MIR_2021!CS55)</f>
        <v>-</v>
      </c>
    </row>
    <row r="47" spans="1:99" s="68" customFormat="1" ht="13" x14ac:dyDescent="0.15">
      <c r="A47" s="67">
        <f>+VLOOKUP($D47,Catálogos!$A$14:$E$40,5,0)</f>
        <v>2</v>
      </c>
      <c r="B47" s="69" t="str">
        <f>+VLOOKUP(D47,Catálogos!$A$14:$C$40,3,FALSE)</f>
        <v>Promover el pleno ejercicio de los derechos de acceso a la información pública y de protección de datos personales, así como la transparencia y apertura de las instituciones públicas.</v>
      </c>
      <c r="C47" s="69" t="str">
        <f>+VLOOKUP(D47,Catálogos!$A$14:$F$40,6,FALSE)</f>
        <v>Presidencia</v>
      </c>
      <c r="D47" s="68" t="str">
        <f>+MID(MIR_2021!$D$6,1,3)</f>
        <v>170</v>
      </c>
      <c r="E47" s="69" t="str">
        <f>+MID(MIR_2021!$D$6,7,150)</f>
        <v>Dirección General de Comunicación Social y Difusión</v>
      </c>
      <c r="F47" s="68" t="str">
        <f>IF(MIR_2021!B56=0,F46,MIR_2021!B56)</f>
        <v>GOA09</v>
      </c>
      <c r="G47" s="68" t="str">
        <f>IF(MIR_2021!C56=0,G46,MIR_2021!C56)</f>
        <v>Actividad</v>
      </c>
      <c r="H47" s="69" t="str">
        <f>IF(MIR_2021!D56="",H46,MIR_2021!D56)</f>
        <v>2.2 Aplicación de una encuesta institucional de diagnóstico de los instrumentos de comunicación interna y el impacto de sus mensajes entre el personal del Instituto.</v>
      </c>
      <c r="I47" s="69">
        <f>+MIR_2021!E56</f>
        <v>0</v>
      </c>
      <c r="J47" s="69">
        <f>+MIR_2021!F56</f>
        <v>0</v>
      </c>
      <c r="K47" s="69">
        <f>+MIR_2021!G56</f>
        <v>0</v>
      </c>
      <c r="L47" s="69">
        <f>+MIR_2021!H56</f>
        <v>0</v>
      </c>
      <c r="M47" s="69">
        <f>+MIR_2021!I56</f>
        <v>0</v>
      </c>
      <c r="N47" s="69">
        <f>+MIR_2021!J56</f>
        <v>0</v>
      </c>
      <c r="O47" s="69">
        <f>+MIR_2021!K56</f>
        <v>0</v>
      </c>
      <c r="P47" s="69">
        <f>+MIR_2021!L56</f>
        <v>0</v>
      </c>
      <c r="Q47" s="69">
        <f>+MIR_2021!M56</f>
        <v>0</v>
      </c>
      <c r="R47" s="69">
        <f>+MIR_2021!N56</f>
        <v>0</v>
      </c>
      <c r="S47" s="69">
        <f>+MIR_2021!O56</f>
        <v>0</v>
      </c>
      <c r="T47" s="69">
        <f>+MIR_2021!P56</f>
        <v>0</v>
      </c>
      <c r="U47" s="69">
        <f>+MIR_2021!Q56</f>
        <v>0</v>
      </c>
      <c r="V47" s="69" t="str">
        <f>IF(MIR_2021!R56=0,V46,MIR_2021!R56)</f>
        <v>Anual</v>
      </c>
      <c r="W47" s="69" t="str">
        <f>IF(MIR_2021!S56=0,W46,MIR_2021!S56)</f>
        <v>Porcentaje</v>
      </c>
      <c r="X47" s="69">
        <f>+MIR_2021!V56</f>
        <v>0</v>
      </c>
      <c r="Y47" s="69">
        <f>+MIR_2021!W56</f>
        <v>0</v>
      </c>
      <c r="Z47" s="69">
        <f>+MIR_2021!X56</f>
        <v>0</v>
      </c>
      <c r="AA47" s="69" t="str">
        <f>IF(AND(MIR_2021!Y56="",H47=H46),AA46,MIR_2021!Y56)</f>
        <v>Los resultados de la encuesta son obtenidos en tiempo y forma.</v>
      </c>
      <c r="AB47" s="69">
        <f>+MIR_2021!Z56</f>
        <v>0</v>
      </c>
      <c r="AC47" s="69">
        <f>+MIR_2021!AA56</f>
        <v>0</v>
      </c>
      <c r="AD47" s="69">
        <f>+MIR_2021!AB56</f>
        <v>0</v>
      </c>
      <c r="AE47" s="77">
        <f>+MIR_2021!AC56</f>
        <v>0</v>
      </c>
      <c r="AF47" s="77">
        <f>+MIR_2021!AD56</f>
        <v>0</v>
      </c>
      <c r="AG47" s="68">
        <f>+MIR_2021!AE56</f>
        <v>0</v>
      </c>
      <c r="AH47" s="68">
        <f>+MIR_2021!AF56</f>
        <v>0</v>
      </c>
      <c r="AI47" s="68">
        <f>+MIR_2021!AG56</f>
        <v>0</v>
      </c>
      <c r="AJ47" s="68">
        <f>+MIR_2021!AH56</f>
        <v>0</v>
      </c>
      <c r="AK47" s="68">
        <f>+MIR_2021!AN56</f>
        <v>0</v>
      </c>
      <c r="AL47" s="68" t="str">
        <f ca="1">IF(MIR_2021!AO56="","-",IF(AN47="No aplica","-",IF(MIR_2021!AO56="Sin avance","Sin avance",IF(MIR_2021!AO56&lt;&gt;"Sin avance",IFERROR(_xlfn.FORMULATEXT(MIR_2021!AO56),CONCATENATE("=",MIR_2021!AO56)),"0"))))</f>
        <v>-</v>
      </c>
      <c r="AM47" s="68">
        <f>+MIR_2021!AP56</f>
        <v>0</v>
      </c>
      <c r="AN47" s="68">
        <f>+MIR_2021!AQ56</f>
        <v>0</v>
      </c>
      <c r="AO47" s="68">
        <f>+MIR_2021!AR56</f>
        <v>0</v>
      </c>
      <c r="AP47" s="78" t="str">
        <f>IF(MIR_2021!AS56="","-",MIR_2021!AS56)</f>
        <v>-</v>
      </c>
      <c r="AQ47" s="68">
        <f>+MIR_2021!AT56</f>
        <v>0</v>
      </c>
      <c r="AR47" s="68" t="str">
        <f ca="1">+IF(MIR_2021!AU56="","-",IF(AT47="No aplica","-",IF(MIR_2021!AU56="Sin avance","Sin avance",IF(MIR_2021!AU56&lt;&gt;"Sin avance",IFERROR(_xlfn.FORMULATEXT(MIR_2021!AU56),CONCATENATE("=",MIR_2021!AU56)),"0"))))</f>
        <v>-</v>
      </c>
      <c r="AS47" s="68">
        <f>+MIR_2021!AV56</f>
        <v>0</v>
      </c>
      <c r="AT47" s="68">
        <f>+MIR_2021!AW56</f>
        <v>0</v>
      </c>
      <c r="AU47" s="68">
        <f>+MIR_2021!AX56</f>
        <v>0</v>
      </c>
      <c r="AV47" s="78" t="str">
        <f>IF(MIR_2021!AY56="","-",MIR_2021!AY56)</f>
        <v>-</v>
      </c>
      <c r="AW47" s="68">
        <f>+MIR_2021!AZ56</f>
        <v>0</v>
      </c>
      <c r="AX47" s="70" t="str">
        <f ca="1">+IF(MIR_2021!BA56="","-",IF(AZ47="No aplica","-",IF(MIR_2021!BA56="Sin avance","Sin avance",IF(MIR_2021!BA56&lt;&gt;"Sin avance",IFERROR(_xlfn.FORMULATEXT(MIR_2021!BA56),CONCATENATE("=",MIR_2021!BA56)),"0"))))</f>
        <v>-</v>
      </c>
      <c r="AY47" s="68">
        <f>+MIR_2021!BB56</f>
        <v>0</v>
      </c>
      <c r="AZ47" s="68">
        <f>+MIR_2021!BC56</f>
        <v>0</v>
      </c>
      <c r="BA47" s="68">
        <f>+MIR_2021!BD56</f>
        <v>0</v>
      </c>
      <c r="BB47" s="78" t="str">
        <f>IF(MIR_2021!BE56="","-",MIR_2021!BE56)</f>
        <v>-</v>
      </c>
      <c r="BC47" s="68">
        <f>+MIR_2021!BF56</f>
        <v>0</v>
      </c>
      <c r="BD47" s="68" t="str">
        <f ca="1">+IF(MIR_2021!BG56="","-",IF(BF47="No aplica","-",IF(MIR_2021!BG56="Sin avance","Sin avance",IF(MIR_2021!BG56&lt;&gt;"Sin avance",IFERROR(_xlfn.FORMULATEXT(MIR_2021!BG56),CONCATENATE("=",MIR_2021!BG56)),"0"))))</f>
        <v>-</v>
      </c>
      <c r="BE47" s="68">
        <f>+MIR_2021!BH56</f>
        <v>0</v>
      </c>
      <c r="BF47" s="68">
        <f>+MIR_2021!BI56</f>
        <v>0</v>
      </c>
      <c r="BG47" s="68">
        <f>+MIR_2021!BJ56</f>
        <v>0</v>
      </c>
      <c r="BH47" s="78" t="str">
        <f>IF(MIR_2021!BK56="","-",MIR_2021!BK56)</f>
        <v>-</v>
      </c>
      <c r="BI47" s="68">
        <f>+MIR_2021!AH56</f>
        <v>0</v>
      </c>
      <c r="BJ47" s="71" t="str">
        <f ca="1">+IF(MIR_2021!AI56="","-",IF(BL47="No aplica","-",IF(MIR_2021!AI56="Sin avance","Sin avance",IF(MIR_2021!AI56&lt;&gt;"Sin avance",IFERROR(_xlfn.FORMULATEXT(MIR_2021!AI56),CONCATENATE("=",MIR_2021!AI56)),"-"))))</f>
        <v>-</v>
      </c>
      <c r="BK47" s="68">
        <f>+MIR_2021!AJ56</f>
        <v>0</v>
      </c>
      <c r="BL47" s="68">
        <f>+MIR_2021!AK56</f>
        <v>0</v>
      </c>
      <c r="BM47" s="68">
        <f>+MIR_2021!AL56</f>
        <v>0</v>
      </c>
      <c r="BN47" s="78" t="str">
        <f>IF(MIR_2021!AM56="","-",MIR_2021!AM56)</f>
        <v>-</v>
      </c>
      <c r="BO47" s="119" t="str">
        <f>IF(MIR_2021!BL56="","-",MIR_2021!BL56)</f>
        <v>-</v>
      </c>
      <c r="BP47" s="119" t="str">
        <f>IF(MIR_2021!BM56="","-",MIR_2021!BM56)</f>
        <v>-</v>
      </c>
      <c r="BQ47" s="119" t="str">
        <f>IF(MIR_2021!BN56="","-",MIR_2021!BN56)</f>
        <v>-</v>
      </c>
      <c r="BR47" s="119" t="str">
        <f>IF(MIR_2021!BO56="","-",MIR_2021!BO56)</f>
        <v>-</v>
      </c>
      <c r="BS47" s="74" t="str">
        <f>IF(MIR_2021!BP56="","-",MIR_2021!BP56)</f>
        <v>-</v>
      </c>
      <c r="BT47" s="119" t="str">
        <f>IF(MIR_2021!BR56="","-",MIR_2021!BR56)</f>
        <v>-</v>
      </c>
      <c r="BU47" s="119" t="str">
        <f>IF(MIR_2021!BS56="","-",MIR_2021!BS56)</f>
        <v>-</v>
      </c>
      <c r="BV47" s="74" t="str">
        <f>IF(MIR_2021!BT56="","-",MIR_2021!BT56)</f>
        <v>-</v>
      </c>
      <c r="BW47" s="74" t="str">
        <f>IF(MIR_2021!BU56="","-",MIR_2021!BU56)</f>
        <v>-</v>
      </c>
      <c r="BX47" s="74" t="str">
        <f>IF(MIR_2021!BV56="","-",MIR_2021!BV56)</f>
        <v>-</v>
      </c>
      <c r="BY47" s="74" t="str">
        <f>IF(MIR_2021!BW56="","-",MIR_2021!BW56)</f>
        <v>-</v>
      </c>
      <c r="BZ47" s="74" t="str">
        <f>IF(MIR_2021!BX56="","-",MIR_2021!BX56)</f>
        <v>-</v>
      </c>
      <c r="CA47" s="119" t="str">
        <f>IF(MIR_2021!BY56="","-",MIR_2021!BY56)</f>
        <v>-</v>
      </c>
      <c r="CB47" s="119" t="str">
        <f>IF(MIR_2021!BZ56="","-",MIR_2021!BZ56)</f>
        <v>-</v>
      </c>
      <c r="CC47" s="74" t="str">
        <f>IF(MIR_2021!CA56="","-",MIR_2021!CA56)</f>
        <v>-</v>
      </c>
      <c r="CD47" s="74" t="str">
        <f>IF(MIR_2021!CB56="","-",MIR_2021!CB56)</f>
        <v>-</v>
      </c>
      <c r="CE47" s="74" t="str">
        <f>IF(MIR_2021!CC56="","-",MIR_2021!CC56)</f>
        <v>-</v>
      </c>
      <c r="CF47" s="74" t="str">
        <f>IF(MIR_2021!CD56="","-",MIR_2021!CD56)</f>
        <v>-</v>
      </c>
      <c r="CG47" s="74" t="str">
        <f>IF(MIR_2021!CE56="","-",MIR_2021!CE56)</f>
        <v>-</v>
      </c>
      <c r="CH47" s="119" t="str">
        <f>IF(MIR_2021!CF56="","-",MIR_2021!CF56)</f>
        <v>-</v>
      </c>
      <c r="CI47" s="119" t="str">
        <f>IF(MIR_2021!CG56="","-",MIR_2021!CG56)</f>
        <v>-</v>
      </c>
      <c r="CJ47" s="74" t="str">
        <f>IF(MIR_2021!CH56="","-",MIR_2021!CH56)</f>
        <v>-</v>
      </c>
      <c r="CK47" s="74" t="str">
        <f>IF(MIR_2021!CI56="","-",MIR_2021!CI56)</f>
        <v>-</v>
      </c>
      <c r="CL47" s="74" t="str">
        <f>IF(MIR_2021!CJ56="","-",MIR_2021!CJ56)</f>
        <v>-</v>
      </c>
      <c r="CM47" s="74" t="str">
        <f>IF(MIR_2021!CK56="","-",MIR_2021!CK56)</f>
        <v>-</v>
      </c>
      <c r="CN47" s="74" t="str">
        <f>IF(MIR_2021!CL56="","-",MIR_2021!CL56)</f>
        <v>-</v>
      </c>
      <c r="CO47" s="119" t="str">
        <f>IF(MIR_2021!CM56="","-",MIR_2021!CM56)</f>
        <v>-</v>
      </c>
      <c r="CP47" s="119" t="str">
        <f>IF(MIR_2021!CN56="","-",MIR_2021!CN56)</f>
        <v>-</v>
      </c>
      <c r="CQ47" s="74" t="str">
        <f>IF(MIR_2021!CO56="","-",MIR_2021!CO56)</f>
        <v>-</v>
      </c>
      <c r="CR47" s="74" t="str">
        <f>IF(MIR_2021!CP56="","-",MIR_2021!CP56)</f>
        <v>-</v>
      </c>
      <c r="CS47" s="74" t="str">
        <f>IF(MIR_2021!CQ56="","-",MIR_2021!CQ56)</f>
        <v>-</v>
      </c>
      <c r="CT47" s="74" t="str">
        <f>IF(MIR_2021!CR56="","-",MIR_2021!CR56)</f>
        <v>-</v>
      </c>
      <c r="CU47" s="74" t="str">
        <f>IF(MIR_2021!CS56="","-",MIR_2021!CS56)</f>
        <v>-</v>
      </c>
    </row>
    <row r="48" spans="1:99" s="68" customFormat="1" ht="13" x14ac:dyDescent="0.15">
      <c r="A48" s="67">
        <f>+VLOOKUP($D48,Catálogos!$A$14:$E$40,5,0)</f>
        <v>2</v>
      </c>
      <c r="B48" s="69" t="str">
        <f>+VLOOKUP(D48,Catálogos!$A$14:$C$40,3,FALSE)</f>
        <v>Promover el pleno ejercicio de los derechos de acceso a la información pública y de protección de datos personales, así como la transparencia y apertura de las instituciones públicas.</v>
      </c>
      <c r="C48" s="69" t="str">
        <f>+VLOOKUP(D48,Catálogos!$A$14:$F$40,6,FALSE)</f>
        <v>Presidencia</v>
      </c>
      <c r="D48" s="68" t="str">
        <f>+MID(MIR_2021!$D$6,1,3)</f>
        <v>170</v>
      </c>
      <c r="E48" s="69" t="str">
        <f>+MID(MIR_2021!$D$6,7,150)</f>
        <v>Dirección General de Comunicación Social y Difusión</v>
      </c>
      <c r="F48" s="68" t="str">
        <f>IF(MIR_2021!B57=0,F47,MIR_2021!B57)</f>
        <v>GOA09</v>
      </c>
      <c r="G48" s="68" t="str">
        <f>IF(MIR_2021!C57=0,G47,MIR_2021!C57)</f>
        <v>Actividad</v>
      </c>
      <c r="H48" s="69" t="str">
        <f>IF(MIR_2021!D57="",H47,MIR_2021!D57)</f>
        <v>2.2 Aplicación de una encuesta institucional de diagnóstico de los instrumentos de comunicación interna y el impacto de sus mensajes entre el personal del Instituto.</v>
      </c>
      <c r="I48" s="69">
        <f>+MIR_2021!E57</f>
        <v>0</v>
      </c>
      <c r="J48" s="69">
        <f>+MIR_2021!F57</f>
        <v>0</v>
      </c>
      <c r="K48" s="69">
        <f>+MIR_2021!G57</f>
        <v>0</v>
      </c>
      <c r="L48" s="69">
        <f>+MIR_2021!H57</f>
        <v>0</v>
      </c>
      <c r="M48" s="69">
        <f>+MIR_2021!I57</f>
        <v>0</v>
      </c>
      <c r="N48" s="69">
        <f>+MIR_2021!J57</f>
        <v>0</v>
      </c>
      <c r="O48" s="69">
        <f>+MIR_2021!K57</f>
        <v>0</v>
      </c>
      <c r="P48" s="69">
        <f>+MIR_2021!L57</f>
        <v>0</v>
      </c>
      <c r="Q48" s="69">
        <f>+MIR_2021!M57</f>
        <v>0</v>
      </c>
      <c r="R48" s="69">
        <f>+MIR_2021!N57</f>
        <v>0</v>
      </c>
      <c r="S48" s="69">
        <f>+MIR_2021!O57</f>
        <v>0</v>
      </c>
      <c r="T48" s="69">
        <f>+MIR_2021!P57</f>
        <v>0</v>
      </c>
      <c r="U48" s="69">
        <f>+MIR_2021!Q57</f>
        <v>0</v>
      </c>
      <c r="V48" s="69" t="str">
        <f>IF(MIR_2021!R57=0,V47,MIR_2021!R57)</f>
        <v>Anual</v>
      </c>
      <c r="W48" s="69" t="str">
        <f>IF(MIR_2021!S57=0,W47,MIR_2021!S57)</f>
        <v>Porcentaje</v>
      </c>
      <c r="X48" s="69">
        <f>+MIR_2021!V57</f>
        <v>0</v>
      </c>
      <c r="Y48" s="69">
        <f>+MIR_2021!W57</f>
        <v>0</v>
      </c>
      <c r="Z48" s="69">
        <f>+MIR_2021!X57</f>
        <v>0</v>
      </c>
      <c r="AA48" s="69" t="str">
        <f>IF(AND(MIR_2021!Y57="",H48=H47),AA47,MIR_2021!Y57)</f>
        <v>Los resultados de la encuesta son obtenidos en tiempo y forma.</v>
      </c>
      <c r="AB48" s="69">
        <f>+MIR_2021!Z57</f>
        <v>0</v>
      </c>
      <c r="AC48" s="69">
        <f>+MIR_2021!AA57</f>
        <v>0</v>
      </c>
      <c r="AD48" s="69">
        <f>+MIR_2021!AB57</f>
        <v>0</v>
      </c>
      <c r="AE48" s="77">
        <f>+MIR_2021!AC57</f>
        <v>0</v>
      </c>
      <c r="AF48" s="77">
        <f>+MIR_2021!AD57</f>
        <v>0</v>
      </c>
      <c r="AG48" s="68">
        <f>+MIR_2021!AE57</f>
        <v>0</v>
      </c>
      <c r="AH48" s="68">
        <f>+MIR_2021!AF57</f>
        <v>0</v>
      </c>
      <c r="AI48" s="68">
        <f>+MIR_2021!AG57</f>
        <v>0</v>
      </c>
      <c r="AJ48" s="68">
        <f>+MIR_2021!AH57</f>
        <v>0</v>
      </c>
      <c r="AK48" s="68">
        <f>+MIR_2021!AN57</f>
        <v>0</v>
      </c>
      <c r="AL48" s="68" t="str">
        <f ca="1">IF(MIR_2021!AO57="","-",IF(AN48="No aplica","-",IF(MIR_2021!AO57="Sin avance","Sin avance",IF(MIR_2021!AO57&lt;&gt;"Sin avance",IFERROR(_xlfn.FORMULATEXT(MIR_2021!AO57),CONCATENATE("=",MIR_2021!AO57)),"0"))))</f>
        <v>-</v>
      </c>
      <c r="AM48" s="68">
        <f>+MIR_2021!AP57</f>
        <v>0</v>
      </c>
      <c r="AN48" s="68">
        <f>+MIR_2021!AQ57</f>
        <v>0</v>
      </c>
      <c r="AO48" s="68">
        <f>+MIR_2021!AR57</f>
        <v>0</v>
      </c>
      <c r="AP48" s="78" t="str">
        <f>IF(MIR_2021!AS57="","-",MIR_2021!AS57)</f>
        <v>-</v>
      </c>
      <c r="AQ48" s="68">
        <f>+MIR_2021!AT57</f>
        <v>0</v>
      </c>
      <c r="AR48" s="68" t="str">
        <f ca="1">+IF(MIR_2021!AU57="","-",IF(AT48="No aplica","-",IF(MIR_2021!AU57="Sin avance","Sin avance",IF(MIR_2021!AU57&lt;&gt;"Sin avance",IFERROR(_xlfn.FORMULATEXT(MIR_2021!AU57),CONCATENATE("=",MIR_2021!AU57)),"0"))))</f>
        <v>-</v>
      </c>
      <c r="AS48" s="68">
        <f>+MIR_2021!AV57</f>
        <v>0</v>
      </c>
      <c r="AT48" s="68">
        <f>+MIR_2021!AW57</f>
        <v>0</v>
      </c>
      <c r="AU48" s="68">
        <f>+MIR_2021!AX57</f>
        <v>0</v>
      </c>
      <c r="AV48" s="78" t="str">
        <f>IF(MIR_2021!AY57="","-",MIR_2021!AY57)</f>
        <v>-</v>
      </c>
      <c r="AW48" s="68">
        <f>+MIR_2021!AZ57</f>
        <v>0</v>
      </c>
      <c r="AX48" s="70" t="str">
        <f ca="1">+IF(MIR_2021!BA57="","-",IF(AZ48="No aplica","-",IF(MIR_2021!BA57="Sin avance","Sin avance",IF(MIR_2021!BA57&lt;&gt;"Sin avance",IFERROR(_xlfn.FORMULATEXT(MIR_2021!BA57),CONCATENATE("=",MIR_2021!BA57)),"0"))))</f>
        <v>-</v>
      </c>
      <c r="AY48" s="68">
        <f>+MIR_2021!BB57</f>
        <v>0</v>
      </c>
      <c r="AZ48" s="68">
        <f>+MIR_2021!BC57</f>
        <v>0</v>
      </c>
      <c r="BA48" s="68">
        <f>+MIR_2021!BD57</f>
        <v>0</v>
      </c>
      <c r="BB48" s="78" t="str">
        <f>IF(MIR_2021!BE57="","-",MIR_2021!BE57)</f>
        <v>-</v>
      </c>
      <c r="BC48" s="68">
        <f>+MIR_2021!BF57</f>
        <v>0</v>
      </c>
      <c r="BD48" s="68" t="str">
        <f ca="1">+IF(MIR_2021!BG57="","-",IF(BF48="No aplica","-",IF(MIR_2021!BG57="Sin avance","Sin avance",IF(MIR_2021!BG57&lt;&gt;"Sin avance",IFERROR(_xlfn.FORMULATEXT(MIR_2021!BG57),CONCATENATE("=",MIR_2021!BG57)),"0"))))</f>
        <v>-</v>
      </c>
      <c r="BE48" s="68">
        <f>+MIR_2021!BH57</f>
        <v>0</v>
      </c>
      <c r="BF48" s="68">
        <f>+MIR_2021!BI57</f>
        <v>0</v>
      </c>
      <c r="BG48" s="68">
        <f>+MIR_2021!BJ57</f>
        <v>0</v>
      </c>
      <c r="BH48" s="78" t="str">
        <f>IF(MIR_2021!BK57="","-",MIR_2021!BK57)</f>
        <v>-</v>
      </c>
      <c r="BI48" s="68">
        <f>+MIR_2021!AH57</f>
        <v>0</v>
      </c>
      <c r="BJ48" s="71" t="str">
        <f ca="1">+IF(MIR_2021!AI57="","-",IF(BL48="No aplica","-",IF(MIR_2021!AI57="Sin avance","Sin avance",IF(MIR_2021!AI57&lt;&gt;"Sin avance",IFERROR(_xlfn.FORMULATEXT(MIR_2021!AI57),CONCATENATE("=",MIR_2021!AI57)),"-"))))</f>
        <v>-</v>
      </c>
      <c r="BK48" s="68">
        <f>+MIR_2021!AJ57</f>
        <v>0</v>
      </c>
      <c r="BL48" s="68">
        <f>+MIR_2021!AK57</f>
        <v>0</v>
      </c>
      <c r="BM48" s="68">
        <f>+MIR_2021!AL57</f>
        <v>0</v>
      </c>
      <c r="BN48" s="78" t="str">
        <f>IF(MIR_2021!AM57="","-",MIR_2021!AM57)</f>
        <v>-</v>
      </c>
      <c r="BO48" s="119" t="str">
        <f>IF(MIR_2021!BL57="","-",MIR_2021!BL57)</f>
        <v>-</v>
      </c>
      <c r="BP48" s="119" t="str">
        <f>IF(MIR_2021!BM57="","-",MIR_2021!BM57)</f>
        <v>-</v>
      </c>
      <c r="BQ48" s="119" t="str">
        <f>IF(MIR_2021!BN57="","-",MIR_2021!BN57)</f>
        <v>-</v>
      </c>
      <c r="BR48" s="119" t="str">
        <f>IF(MIR_2021!BO57="","-",MIR_2021!BO57)</f>
        <v>-</v>
      </c>
      <c r="BS48" s="74" t="str">
        <f>IF(MIR_2021!BP57="","-",MIR_2021!BP57)</f>
        <v>-</v>
      </c>
      <c r="BT48" s="119" t="str">
        <f>IF(MIR_2021!BR57="","-",MIR_2021!BR57)</f>
        <v>-</v>
      </c>
      <c r="BU48" s="119" t="str">
        <f>IF(MIR_2021!BS57="","-",MIR_2021!BS57)</f>
        <v>-</v>
      </c>
      <c r="BV48" s="74" t="str">
        <f>IF(MIR_2021!BT57="","-",MIR_2021!BT57)</f>
        <v>-</v>
      </c>
      <c r="BW48" s="74" t="str">
        <f>IF(MIR_2021!BU57="","-",MIR_2021!BU57)</f>
        <v>-</v>
      </c>
      <c r="BX48" s="74" t="str">
        <f>IF(MIR_2021!BV57="","-",MIR_2021!BV57)</f>
        <v>-</v>
      </c>
      <c r="BY48" s="74" t="str">
        <f>IF(MIR_2021!BW57="","-",MIR_2021!BW57)</f>
        <v>-</v>
      </c>
      <c r="BZ48" s="74" t="str">
        <f>IF(MIR_2021!BX57="","-",MIR_2021!BX57)</f>
        <v>-</v>
      </c>
      <c r="CA48" s="119" t="str">
        <f>IF(MIR_2021!BY57="","-",MIR_2021!BY57)</f>
        <v>-</v>
      </c>
      <c r="CB48" s="119" t="str">
        <f>IF(MIR_2021!BZ57="","-",MIR_2021!BZ57)</f>
        <v>-</v>
      </c>
      <c r="CC48" s="74" t="str">
        <f>IF(MIR_2021!CA57="","-",MIR_2021!CA57)</f>
        <v>-</v>
      </c>
      <c r="CD48" s="74" t="str">
        <f>IF(MIR_2021!CB57="","-",MIR_2021!CB57)</f>
        <v>-</v>
      </c>
      <c r="CE48" s="74" t="str">
        <f>IF(MIR_2021!CC57="","-",MIR_2021!CC57)</f>
        <v>-</v>
      </c>
      <c r="CF48" s="74" t="str">
        <f>IF(MIR_2021!CD57="","-",MIR_2021!CD57)</f>
        <v>-</v>
      </c>
      <c r="CG48" s="74" t="str">
        <f>IF(MIR_2021!CE57="","-",MIR_2021!CE57)</f>
        <v>-</v>
      </c>
      <c r="CH48" s="119" t="str">
        <f>IF(MIR_2021!CF57="","-",MIR_2021!CF57)</f>
        <v>-</v>
      </c>
      <c r="CI48" s="119" t="str">
        <f>IF(MIR_2021!CG57="","-",MIR_2021!CG57)</f>
        <v>-</v>
      </c>
      <c r="CJ48" s="74" t="str">
        <f>IF(MIR_2021!CH57="","-",MIR_2021!CH57)</f>
        <v>-</v>
      </c>
      <c r="CK48" s="74" t="str">
        <f>IF(MIR_2021!CI57="","-",MIR_2021!CI57)</f>
        <v>-</v>
      </c>
      <c r="CL48" s="74" t="str">
        <f>IF(MIR_2021!CJ57="","-",MIR_2021!CJ57)</f>
        <v>-</v>
      </c>
      <c r="CM48" s="74" t="str">
        <f>IF(MIR_2021!CK57="","-",MIR_2021!CK57)</f>
        <v>-</v>
      </c>
      <c r="CN48" s="74" t="str">
        <f>IF(MIR_2021!CL57="","-",MIR_2021!CL57)</f>
        <v>-</v>
      </c>
      <c r="CO48" s="119" t="str">
        <f>IF(MIR_2021!CM57="","-",MIR_2021!CM57)</f>
        <v>-</v>
      </c>
      <c r="CP48" s="119" t="str">
        <f>IF(MIR_2021!CN57="","-",MIR_2021!CN57)</f>
        <v>-</v>
      </c>
      <c r="CQ48" s="74" t="str">
        <f>IF(MIR_2021!CO57="","-",MIR_2021!CO57)</f>
        <v>-</v>
      </c>
      <c r="CR48" s="74" t="str">
        <f>IF(MIR_2021!CP57="","-",MIR_2021!CP57)</f>
        <v>-</v>
      </c>
      <c r="CS48" s="74" t="str">
        <f>IF(MIR_2021!CQ57="","-",MIR_2021!CQ57)</f>
        <v>-</v>
      </c>
      <c r="CT48" s="74" t="str">
        <f>IF(MIR_2021!CR57="","-",MIR_2021!CR57)</f>
        <v>-</v>
      </c>
      <c r="CU48" s="74" t="str">
        <f>IF(MIR_2021!CS57="","-",MIR_2021!CS57)</f>
        <v>-</v>
      </c>
    </row>
    <row r="49" spans="1:99" s="68" customFormat="1" ht="13" x14ac:dyDescent="0.15">
      <c r="A49" s="67">
        <f>+VLOOKUP($D49,Catálogos!$A$14:$E$40,5,0)</f>
        <v>2</v>
      </c>
      <c r="B49" s="69" t="str">
        <f>+VLOOKUP(D49,Catálogos!$A$14:$C$40,3,FALSE)</f>
        <v>Promover el pleno ejercicio de los derechos de acceso a la información pública y de protección de datos personales, así como la transparencia y apertura de las instituciones públicas.</v>
      </c>
      <c r="C49" s="69" t="str">
        <f>+VLOOKUP(D49,Catálogos!$A$14:$F$40,6,FALSE)</f>
        <v>Presidencia</v>
      </c>
      <c r="D49" s="68" t="str">
        <f>+MID(MIR_2021!$D$6,1,3)</f>
        <v>170</v>
      </c>
      <c r="E49" s="69" t="str">
        <f>+MID(MIR_2021!$D$6,7,150)</f>
        <v>Dirección General de Comunicación Social y Difusión</v>
      </c>
      <c r="F49" s="68" t="str">
        <f>IF(MIR_2021!B58=0,F48,MIR_2021!B58)</f>
        <v>GOA09</v>
      </c>
      <c r="G49" s="68" t="str">
        <f>IF(MIR_2021!C58=0,G48,MIR_2021!C58)</f>
        <v>Actividad</v>
      </c>
      <c r="H49" s="69" t="str">
        <f>IF(MIR_2021!D58="",H48,MIR_2021!D58)</f>
        <v>2.2 Aplicación de una encuesta institucional de diagnóstico de los instrumentos de comunicación interna y el impacto de sus mensajes entre el personal del Instituto.</v>
      </c>
      <c r="I49" s="69">
        <f>+MIR_2021!E58</f>
        <v>0</v>
      </c>
      <c r="J49" s="69">
        <f>+MIR_2021!F58</f>
        <v>0</v>
      </c>
      <c r="K49" s="69">
        <f>+MIR_2021!G58</f>
        <v>0</v>
      </c>
      <c r="L49" s="69">
        <f>+MIR_2021!H58</f>
        <v>0</v>
      </c>
      <c r="M49" s="69">
        <f>+MIR_2021!I58</f>
        <v>0</v>
      </c>
      <c r="N49" s="69">
        <f>+MIR_2021!J58</f>
        <v>0</v>
      </c>
      <c r="O49" s="69">
        <f>+MIR_2021!K58</f>
        <v>0</v>
      </c>
      <c r="P49" s="69">
        <f>+MIR_2021!L58</f>
        <v>0</v>
      </c>
      <c r="Q49" s="69">
        <f>+MIR_2021!M58</f>
        <v>0</v>
      </c>
      <c r="R49" s="69">
        <f>+MIR_2021!N58</f>
        <v>0</v>
      </c>
      <c r="S49" s="69">
        <f>+MIR_2021!O58</f>
        <v>0</v>
      </c>
      <c r="T49" s="69">
        <f>+MIR_2021!P58</f>
        <v>0</v>
      </c>
      <c r="U49" s="69">
        <f>+MIR_2021!Q58</f>
        <v>0</v>
      </c>
      <c r="V49" s="69" t="str">
        <f>IF(MIR_2021!R58=0,V48,MIR_2021!R58)</f>
        <v>Anual</v>
      </c>
      <c r="W49" s="69" t="str">
        <f>IF(MIR_2021!S58=0,W48,MIR_2021!S58)</f>
        <v>Porcentaje</v>
      </c>
      <c r="X49" s="69">
        <f>+MIR_2021!V58</f>
        <v>0</v>
      </c>
      <c r="Y49" s="69">
        <f>+MIR_2021!W58</f>
        <v>0</v>
      </c>
      <c r="Z49" s="69">
        <f>+MIR_2021!X58</f>
        <v>0</v>
      </c>
      <c r="AA49" s="69" t="str">
        <f>IF(AND(MIR_2021!Y58="",H49=H48),AA48,MIR_2021!Y58)</f>
        <v>Los resultados de la encuesta son obtenidos en tiempo y forma.</v>
      </c>
      <c r="AB49" s="69">
        <f>+MIR_2021!Z58</f>
        <v>0</v>
      </c>
      <c r="AC49" s="69">
        <f>+MIR_2021!AA58</f>
        <v>0</v>
      </c>
      <c r="AD49" s="69">
        <f>+MIR_2021!AB58</f>
        <v>0</v>
      </c>
      <c r="AE49" s="77">
        <f>+MIR_2021!AC58</f>
        <v>0</v>
      </c>
      <c r="AF49" s="77">
        <f>+MIR_2021!AD58</f>
        <v>0</v>
      </c>
      <c r="AG49" s="68">
        <f>+MIR_2021!AE58</f>
        <v>0</v>
      </c>
      <c r="AH49" s="68">
        <f>+MIR_2021!AF58</f>
        <v>0</v>
      </c>
      <c r="AI49" s="68">
        <f>+MIR_2021!AG58</f>
        <v>0</v>
      </c>
      <c r="AJ49" s="68">
        <f>+MIR_2021!AH58</f>
        <v>0</v>
      </c>
      <c r="AK49" s="68">
        <f>+MIR_2021!AN58</f>
        <v>0</v>
      </c>
      <c r="AL49" s="68" t="str">
        <f ca="1">IF(MIR_2021!AO58="","-",IF(AN49="No aplica","-",IF(MIR_2021!AO58="Sin avance","Sin avance",IF(MIR_2021!AO58&lt;&gt;"Sin avance",IFERROR(_xlfn.FORMULATEXT(MIR_2021!AO58),CONCATENATE("=",MIR_2021!AO58)),"0"))))</f>
        <v>-</v>
      </c>
      <c r="AM49" s="68">
        <f>+MIR_2021!AP58</f>
        <v>0</v>
      </c>
      <c r="AN49" s="68">
        <f>+MIR_2021!AQ58</f>
        <v>0</v>
      </c>
      <c r="AO49" s="68">
        <f>+MIR_2021!AR58</f>
        <v>0</v>
      </c>
      <c r="AP49" s="78" t="str">
        <f>IF(MIR_2021!AS58="","-",MIR_2021!AS58)</f>
        <v>-</v>
      </c>
      <c r="AQ49" s="68">
        <f>+MIR_2021!AT58</f>
        <v>0</v>
      </c>
      <c r="AR49" s="68" t="str">
        <f ca="1">+IF(MIR_2021!AU58="","-",IF(AT49="No aplica","-",IF(MIR_2021!AU58="Sin avance","Sin avance",IF(MIR_2021!AU58&lt;&gt;"Sin avance",IFERROR(_xlfn.FORMULATEXT(MIR_2021!AU58),CONCATENATE("=",MIR_2021!AU58)),"0"))))</f>
        <v>-</v>
      </c>
      <c r="AS49" s="68">
        <f>+MIR_2021!AV58</f>
        <v>0</v>
      </c>
      <c r="AT49" s="68">
        <f>+MIR_2021!AW58</f>
        <v>0</v>
      </c>
      <c r="AU49" s="68">
        <f>+MIR_2021!AX58</f>
        <v>0</v>
      </c>
      <c r="AV49" s="78" t="str">
        <f>IF(MIR_2021!AY58="","-",MIR_2021!AY58)</f>
        <v>-</v>
      </c>
      <c r="AW49" s="68">
        <f>+MIR_2021!AZ58</f>
        <v>0</v>
      </c>
      <c r="AX49" s="70" t="str">
        <f ca="1">+IF(MIR_2021!BA58="","-",IF(AZ49="No aplica","-",IF(MIR_2021!BA58="Sin avance","Sin avance",IF(MIR_2021!BA58&lt;&gt;"Sin avance",IFERROR(_xlfn.FORMULATEXT(MIR_2021!BA58),CONCATENATE("=",MIR_2021!BA58)),"0"))))</f>
        <v>-</v>
      </c>
      <c r="AY49" s="68">
        <f>+MIR_2021!BB58</f>
        <v>0</v>
      </c>
      <c r="AZ49" s="68">
        <f>+MIR_2021!BC58</f>
        <v>0</v>
      </c>
      <c r="BA49" s="68">
        <f>+MIR_2021!BD58</f>
        <v>0</v>
      </c>
      <c r="BB49" s="78" t="str">
        <f>IF(MIR_2021!BE58="","-",MIR_2021!BE58)</f>
        <v>-</v>
      </c>
      <c r="BC49" s="68">
        <f>+MIR_2021!BF58</f>
        <v>0</v>
      </c>
      <c r="BD49" s="68" t="str">
        <f ca="1">+IF(MIR_2021!BG58="","-",IF(BF49="No aplica","-",IF(MIR_2021!BG58="Sin avance","Sin avance",IF(MIR_2021!BG58&lt;&gt;"Sin avance",IFERROR(_xlfn.FORMULATEXT(MIR_2021!BG58),CONCATENATE("=",MIR_2021!BG58)),"0"))))</f>
        <v>-</v>
      </c>
      <c r="BE49" s="68">
        <f>+MIR_2021!BH58</f>
        <v>0</v>
      </c>
      <c r="BF49" s="68">
        <f>+MIR_2021!BI58</f>
        <v>0</v>
      </c>
      <c r="BG49" s="68">
        <f>+MIR_2021!BJ58</f>
        <v>0</v>
      </c>
      <c r="BH49" s="78" t="str">
        <f>IF(MIR_2021!BK58="","-",MIR_2021!BK58)</f>
        <v>-</v>
      </c>
      <c r="BI49" s="68">
        <f>+MIR_2021!AH58</f>
        <v>0</v>
      </c>
      <c r="BJ49" s="71" t="str">
        <f ca="1">+IF(MIR_2021!AI58="","-",IF(BL49="No aplica","-",IF(MIR_2021!AI58="Sin avance","Sin avance",IF(MIR_2021!AI58&lt;&gt;"Sin avance",IFERROR(_xlfn.FORMULATEXT(MIR_2021!AI58),CONCATENATE("=",MIR_2021!AI58)),"-"))))</f>
        <v>-</v>
      </c>
      <c r="BK49" s="68">
        <f>+MIR_2021!AJ58</f>
        <v>0</v>
      </c>
      <c r="BL49" s="68">
        <f>+MIR_2021!AK58</f>
        <v>0</v>
      </c>
      <c r="BM49" s="68">
        <f>+MIR_2021!AL58</f>
        <v>0</v>
      </c>
      <c r="BN49" s="78" t="str">
        <f>IF(MIR_2021!AM58="","-",MIR_2021!AM58)</f>
        <v>-</v>
      </c>
      <c r="BO49" s="119" t="str">
        <f>IF(MIR_2021!BL58="","-",MIR_2021!BL58)</f>
        <v>-</v>
      </c>
      <c r="BP49" s="119" t="str">
        <f>IF(MIR_2021!BM58="","-",MIR_2021!BM58)</f>
        <v>-</v>
      </c>
      <c r="BQ49" s="119" t="str">
        <f>IF(MIR_2021!BN58="","-",MIR_2021!BN58)</f>
        <v>-</v>
      </c>
      <c r="BR49" s="119" t="str">
        <f>IF(MIR_2021!BO58="","-",MIR_2021!BO58)</f>
        <v>-</v>
      </c>
      <c r="BS49" s="74" t="str">
        <f>IF(MIR_2021!BP58="","-",MIR_2021!BP58)</f>
        <v>-</v>
      </c>
      <c r="BT49" s="119" t="str">
        <f>IF(MIR_2021!BR58="","-",MIR_2021!BR58)</f>
        <v>-</v>
      </c>
      <c r="BU49" s="119" t="str">
        <f>IF(MIR_2021!BS58="","-",MIR_2021!BS58)</f>
        <v>-</v>
      </c>
      <c r="BV49" s="74" t="str">
        <f>IF(MIR_2021!BT58="","-",MIR_2021!BT58)</f>
        <v>-</v>
      </c>
      <c r="BW49" s="74" t="str">
        <f>IF(MIR_2021!BU58="","-",MIR_2021!BU58)</f>
        <v>-</v>
      </c>
      <c r="BX49" s="74" t="str">
        <f>IF(MIR_2021!BV58="","-",MIR_2021!BV58)</f>
        <v>-</v>
      </c>
      <c r="BY49" s="74" t="str">
        <f>IF(MIR_2021!BW58="","-",MIR_2021!BW58)</f>
        <v>-</v>
      </c>
      <c r="BZ49" s="74" t="str">
        <f>IF(MIR_2021!BX58="","-",MIR_2021!BX58)</f>
        <v>-</v>
      </c>
      <c r="CA49" s="119" t="str">
        <f>IF(MIR_2021!BY58="","-",MIR_2021!BY58)</f>
        <v>-</v>
      </c>
      <c r="CB49" s="119" t="str">
        <f>IF(MIR_2021!BZ58="","-",MIR_2021!BZ58)</f>
        <v>-</v>
      </c>
      <c r="CC49" s="74" t="str">
        <f>IF(MIR_2021!CA58="","-",MIR_2021!CA58)</f>
        <v>-</v>
      </c>
      <c r="CD49" s="74" t="str">
        <f>IF(MIR_2021!CB58="","-",MIR_2021!CB58)</f>
        <v>-</v>
      </c>
      <c r="CE49" s="74" t="str">
        <f>IF(MIR_2021!CC58="","-",MIR_2021!CC58)</f>
        <v>-</v>
      </c>
      <c r="CF49" s="74" t="str">
        <f>IF(MIR_2021!CD58="","-",MIR_2021!CD58)</f>
        <v>-</v>
      </c>
      <c r="CG49" s="74" t="str">
        <f>IF(MIR_2021!CE58="","-",MIR_2021!CE58)</f>
        <v>-</v>
      </c>
      <c r="CH49" s="119" t="str">
        <f>IF(MIR_2021!CF58="","-",MIR_2021!CF58)</f>
        <v>-</v>
      </c>
      <c r="CI49" s="119" t="str">
        <f>IF(MIR_2021!CG58="","-",MIR_2021!CG58)</f>
        <v>-</v>
      </c>
      <c r="CJ49" s="74" t="str">
        <f>IF(MIR_2021!CH58="","-",MIR_2021!CH58)</f>
        <v>-</v>
      </c>
      <c r="CK49" s="74" t="str">
        <f>IF(MIR_2021!CI58="","-",MIR_2021!CI58)</f>
        <v>-</v>
      </c>
      <c r="CL49" s="74" t="str">
        <f>IF(MIR_2021!CJ58="","-",MIR_2021!CJ58)</f>
        <v>-</v>
      </c>
      <c r="CM49" s="74" t="str">
        <f>IF(MIR_2021!CK58="","-",MIR_2021!CK58)</f>
        <v>-</v>
      </c>
      <c r="CN49" s="74" t="str">
        <f>IF(MIR_2021!CL58="","-",MIR_2021!CL58)</f>
        <v>-</v>
      </c>
      <c r="CO49" s="119" t="str">
        <f>IF(MIR_2021!CM58="","-",MIR_2021!CM58)</f>
        <v>-</v>
      </c>
      <c r="CP49" s="119" t="str">
        <f>IF(MIR_2021!CN58="","-",MIR_2021!CN58)</f>
        <v>-</v>
      </c>
      <c r="CQ49" s="74" t="str">
        <f>IF(MIR_2021!CO58="","-",MIR_2021!CO58)</f>
        <v>-</v>
      </c>
      <c r="CR49" s="74" t="str">
        <f>IF(MIR_2021!CP58="","-",MIR_2021!CP58)</f>
        <v>-</v>
      </c>
      <c r="CS49" s="74" t="str">
        <f>IF(MIR_2021!CQ58="","-",MIR_2021!CQ58)</f>
        <v>-</v>
      </c>
      <c r="CT49" s="74" t="str">
        <f>IF(MIR_2021!CR58="","-",MIR_2021!CR58)</f>
        <v>-</v>
      </c>
      <c r="CU49" s="74" t="str">
        <f>IF(MIR_2021!CS58="","-",MIR_2021!CS58)</f>
        <v>-</v>
      </c>
    </row>
    <row r="50" spans="1:99" s="68" customFormat="1" ht="13" x14ac:dyDescent="0.15">
      <c r="A50" s="67">
        <f>+VLOOKUP($D50,Catálogos!$A$14:$E$40,5,0)</f>
        <v>2</v>
      </c>
      <c r="B50" s="69" t="str">
        <f>+VLOOKUP(D50,Catálogos!$A$14:$C$40,3,FALSE)</f>
        <v>Promover el pleno ejercicio de los derechos de acceso a la información pública y de protección de datos personales, así como la transparencia y apertura de las instituciones públicas.</v>
      </c>
      <c r="C50" s="69" t="str">
        <f>+VLOOKUP(D50,Catálogos!$A$14:$F$40,6,FALSE)</f>
        <v>Presidencia</v>
      </c>
      <c r="D50" s="68" t="str">
        <f>+MID(MIR_2021!$D$6,1,3)</f>
        <v>170</v>
      </c>
      <c r="E50" s="69" t="str">
        <f>+MID(MIR_2021!$D$6,7,150)</f>
        <v>Dirección General de Comunicación Social y Difusión</v>
      </c>
      <c r="F50" s="68" t="str">
        <f>IF(MIR_2021!B59=0,F49,MIR_2021!B59)</f>
        <v>GOA09</v>
      </c>
      <c r="G50" s="68" t="str">
        <f>IF(MIR_2021!C59=0,G49,MIR_2021!C59)</f>
        <v>Actividad</v>
      </c>
      <c r="H50" s="69" t="str">
        <f>IF(MIR_2021!D59="",H49,MIR_2021!D59)</f>
        <v>2.2 Aplicación de una encuesta institucional de diagnóstico de los instrumentos de comunicación interna y el impacto de sus mensajes entre el personal del Instituto.</v>
      </c>
      <c r="I50" s="69">
        <f>+MIR_2021!E59</f>
        <v>0</v>
      </c>
      <c r="J50" s="69">
        <f>+MIR_2021!F59</f>
        <v>0</v>
      </c>
      <c r="K50" s="69">
        <f>+MIR_2021!G59</f>
        <v>0</v>
      </c>
      <c r="L50" s="69">
        <f>+MIR_2021!H59</f>
        <v>0</v>
      </c>
      <c r="M50" s="69">
        <f>+MIR_2021!I59</f>
        <v>0</v>
      </c>
      <c r="N50" s="69">
        <f>+MIR_2021!J59</f>
        <v>0</v>
      </c>
      <c r="O50" s="69">
        <f>+MIR_2021!K59</f>
        <v>0</v>
      </c>
      <c r="P50" s="69">
        <f>+MIR_2021!L59</f>
        <v>0</v>
      </c>
      <c r="Q50" s="69">
        <f>+MIR_2021!M59</f>
        <v>0</v>
      </c>
      <c r="R50" s="69">
        <f>+MIR_2021!N59</f>
        <v>0</v>
      </c>
      <c r="S50" s="69">
        <f>+MIR_2021!O59</f>
        <v>0</v>
      </c>
      <c r="T50" s="69">
        <f>+MIR_2021!P59</f>
        <v>0</v>
      </c>
      <c r="U50" s="69">
        <f>+MIR_2021!Q59</f>
        <v>0</v>
      </c>
      <c r="V50" s="69" t="str">
        <f>IF(MIR_2021!R59=0,V49,MIR_2021!R59)</f>
        <v>Anual</v>
      </c>
      <c r="W50" s="69" t="str">
        <f>IF(MIR_2021!S59=0,W49,MIR_2021!S59)</f>
        <v>Porcentaje</v>
      </c>
      <c r="X50" s="69">
        <f>+MIR_2021!V59</f>
        <v>0</v>
      </c>
      <c r="Y50" s="69">
        <f>+MIR_2021!W59</f>
        <v>0</v>
      </c>
      <c r="Z50" s="69">
        <f>+MIR_2021!X59</f>
        <v>0</v>
      </c>
      <c r="AA50" s="69" t="str">
        <f>IF(AND(MIR_2021!Y59="",H50=H49),AA49,MIR_2021!Y59)</f>
        <v>Los resultados de la encuesta son obtenidos en tiempo y forma.</v>
      </c>
      <c r="AB50" s="69">
        <f>+MIR_2021!Z59</f>
        <v>0</v>
      </c>
      <c r="AC50" s="69">
        <f>+MIR_2021!AA59</f>
        <v>0</v>
      </c>
      <c r="AD50" s="69">
        <f>+MIR_2021!AB59</f>
        <v>0</v>
      </c>
      <c r="AE50" s="77">
        <f>+MIR_2021!AC59</f>
        <v>0</v>
      </c>
      <c r="AF50" s="77">
        <f>+MIR_2021!AD59</f>
        <v>0</v>
      </c>
      <c r="AG50" s="68">
        <f>+MIR_2021!AE59</f>
        <v>0</v>
      </c>
      <c r="AH50" s="68">
        <f>+MIR_2021!AF59</f>
        <v>0</v>
      </c>
      <c r="AI50" s="68">
        <f>+MIR_2021!AG59</f>
        <v>0</v>
      </c>
      <c r="AJ50" s="68">
        <f>+MIR_2021!AH59</f>
        <v>0</v>
      </c>
      <c r="AK50" s="68">
        <f>+MIR_2021!AN59</f>
        <v>0</v>
      </c>
      <c r="AL50" s="68" t="str">
        <f ca="1">IF(MIR_2021!AO59="","-",IF(AN50="No aplica","-",IF(MIR_2021!AO59="Sin avance","Sin avance",IF(MIR_2021!AO59&lt;&gt;"Sin avance",IFERROR(_xlfn.FORMULATEXT(MIR_2021!AO59),CONCATENATE("=",MIR_2021!AO59)),"0"))))</f>
        <v>-</v>
      </c>
      <c r="AM50" s="68">
        <f>+MIR_2021!AP59</f>
        <v>0</v>
      </c>
      <c r="AN50" s="68">
        <f>+MIR_2021!AQ59</f>
        <v>0</v>
      </c>
      <c r="AO50" s="68">
        <f>+MIR_2021!AR59</f>
        <v>0</v>
      </c>
      <c r="AP50" s="78" t="str">
        <f>IF(MIR_2021!AS59="","-",MIR_2021!AS59)</f>
        <v>-</v>
      </c>
      <c r="AQ50" s="68">
        <f>+MIR_2021!AT59</f>
        <v>0</v>
      </c>
      <c r="AR50" s="68" t="str">
        <f ca="1">+IF(MIR_2021!AU59="","-",IF(AT50="No aplica","-",IF(MIR_2021!AU59="Sin avance","Sin avance",IF(MIR_2021!AU59&lt;&gt;"Sin avance",IFERROR(_xlfn.FORMULATEXT(MIR_2021!AU59),CONCATENATE("=",MIR_2021!AU59)),"0"))))</f>
        <v>-</v>
      </c>
      <c r="AS50" s="68">
        <f>+MIR_2021!AV59</f>
        <v>0</v>
      </c>
      <c r="AT50" s="68">
        <f>+MIR_2021!AW59</f>
        <v>0</v>
      </c>
      <c r="AU50" s="68">
        <f>+MIR_2021!AX59</f>
        <v>0</v>
      </c>
      <c r="AV50" s="78" t="str">
        <f>IF(MIR_2021!AY59="","-",MIR_2021!AY59)</f>
        <v>-</v>
      </c>
      <c r="AW50" s="68">
        <f>+MIR_2021!AZ59</f>
        <v>0</v>
      </c>
      <c r="AX50" s="70" t="str">
        <f ca="1">+IF(MIR_2021!BA59="","-",IF(AZ50="No aplica","-",IF(MIR_2021!BA59="Sin avance","Sin avance",IF(MIR_2021!BA59&lt;&gt;"Sin avance",IFERROR(_xlfn.FORMULATEXT(MIR_2021!BA59),CONCATENATE("=",MIR_2021!BA59)),"0"))))</f>
        <v>-</v>
      </c>
      <c r="AY50" s="68">
        <f>+MIR_2021!BB59</f>
        <v>0</v>
      </c>
      <c r="AZ50" s="68">
        <f>+MIR_2021!BC59</f>
        <v>0</v>
      </c>
      <c r="BA50" s="68">
        <f>+MIR_2021!BD59</f>
        <v>0</v>
      </c>
      <c r="BB50" s="78" t="str">
        <f>IF(MIR_2021!BE59="","-",MIR_2021!BE59)</f>
        <v>-</v>
      </c>
      <c r="BC50" s="68">
        <f>+MIR_2021!BF59</f>
        <v>0</v>
      </c>
      <c r="BD50" s="68" t="str">
        <f ca="1">+IF(MIR_2021!BG59="","-",IF(BF50="No aplica","-",IF(MIR_2021!BG59="Sin avance","Sin avance",IF(MIR_2021!BG59&lt;&gt;"Sin avance",IFERROR(_xlfn.FORMULATEXT(MIR_2021!BG59),CONCATENATE("=",MIR_2021!BG59)),"0"))))</f>
        <v>-</v>
      </c>
      <c r="BE50" s="68">
        <f>+MIR_2021!BH59</f>
        <v>0</v>
      </c>
      <c r="BF50" s="68">
        <f>+MIR_2021!BI59</f>
        <v>0</v>
      </c>
      <c r="BG50" s="68">
        <f>+MIR_2021!BJ59</f>
        <v>0</v>
      </c>
      <c r="BH50" s="78" t="str">
        <f>IF(MIR_2021!BK59="","-",MIR_2021!BK59)</f>
        <v>-</v>
      </c>
      <c r="BI50" s="68">
        <f>+MIR_2021!AH59</f>
        <v>0</v>
      </c>
      <c r="BJ50" s="71" t="str">
        <f ca="1">+IF(MIR_2021!AI59="","-",IF(BL50="No aplica","-",IF(MIR_2021!AI59="Sin avance","Sin avance",IF(MIR_2021!AI59&lt;&gt;"Sin avance",IFERROR(_xlfn.FORMULATEXT(MIR_2021!AI59),CONCATENATE("=",MIR_2021!AI59)),"-"))))</f>
        <v>-</v>
      </c>
      <c r="BK50" s="68">
        <f>+MIR_2021!AJ59</f>
        <v>0</v>
      </c>
      <c r="BL50" s="68">
        <f>+MIR_2021!AK59</f>
        <v>0</v>
      </c>
      <c r="BM50" s="68">
        <f>+MIR_2021!AL59</f>
        <v>0</v>
      </c>
      <c r="BN50" s="78" t="str">
        <f>IF(MIR_2021!AM59="","-",MIR_2021!AM59)</f>
        <v>-</v>
      </c>
      <c r="BO50" s="119" t="str">
        <f>IF(MIR_2021!BL59="","-",MIR_2021!BL59)</f>
        <v>-</v>
      </c>
      <c r="BP50" s="119" t="str">
        <f>IF(MIR_2021!BM59="","-",MIR_2021!BM59)</f>
        <v>-</v>
      </c>
      <c r="BQ50" s="119" t="str">
        <f>IF(MIR_2021!BN59="","-",MIR_2021!BN59)</f>
        <v>-</v>
      </c>
      <c r="BR50" s="119" t="str">
        <f>IF(MIR_2021!BO59="","-",MIR_2021!BO59)</f>
        <v>-</v>
      </c>
      <c r="BS50" s="74" t="str">
        <f>IF(MIR_2021!BP59="","-",MIR_2021!BP59)</f>
        <v>-</v>
      </c>
      <c r="BT50" s="119" t="str">
        <f>IF(MIR_2021!BR59="","-",MIR_2021!BR59)</f>
        <v>-</v>
      </c>
      <c r="BU50" s="119" t="str">
        <f>IF(MIR_2021!BS59="","-",MIR_2021!BS59)</f>
        <v>-</v>
      </c>
      <c r="BV50" s="74" t="str">
        <f>IF(MIR_2021!BT59="","-",MIR_2021!BT59)</f>
        <v>-</v>
      </c>
      <c r="BW50" s="74" t="str">
        <f>IF(MIR_2021!BU59="","-",MIR_2021!BU59)</f>
        <v>-</v>
      </c>
      <c r="BX50" s="74" t="str">
        <f>IF(MIR_2021!BV59="","-",MIR_2021!BV59)</f>
        <v>-</v>
      </c>
      <c r="BY50" s="74" t="str">
        <f>IF(MIR_2021!BW59="","-",MIR_2021!BW59)</f>
        <v>-</v>
      </c>
      <c r="BZ50" s="74" t="str">
        <f>IF(MIR_2021!BX59="","-",MIR_2021!BX59)</f>
        <v>-</v>
      </c>
      <c r="CA50" s="119" t="str">
        <f>IF(MIR_2021!BY59="","-",MIR_2021!BY59)</f>
        <v>-</v>
      </c>
      <c r="CB50" s="119" t="str">
        <f>IF(MIR_2021!BZ59="","-",MIR_2021!BZ59)</f>
        <v>-</v>
      </c>
      <c r="CC50" s="74" t="str">
        <f>IF(MIR_2021!CA59="","-",MIR_2021!CA59)</f>
        <v>-</v>
      </c>
      <c r="CD50" s="74" t="str">
        <f>IF(MIR_2021!CB59="","-",MIR_2021!CB59)</f>
        <v>-</v>
      </c>
      <c r="CE50" s="74" t="str">
        <f>IF(MIR_2021!CC59="","-",MIR_2021!CC59)</f>
        <v>-</v>
      </c>
      <c r="CF50" s="74" t="str">
        <f>IF(MIR_2021!CD59="","-",MIR_2021!CD59)</f>
        <v>-</v>
      </c>
      <c r="CG50" s="74" t="str">
        <f>IF(MIR_2021!CE59="","-",MIR_2021!CE59)</f>
        <v>-</v>
      </c>
      <c r="CH50" s="119" t="str">
        <f>IF(MIR_2021!CF59="","-",MIR_2021!CF59)</f>
        <v>-</v>
      </c>
      <c r="CI50" s="119" t="str">
        <f>IF(MIR_2021!CG59="","-",MIR_2021!CG59)</f>
        <v>-</v>
      </c>
      <c r="CJ50" s="74" t="str">
        <f>IF(MIR_2021!CH59="","-",MIR_2021!CH59)</f>
        <v>-</v>
      </c>
      <c r="CK50" s="74" t="str">
        <f>IF(MIR_2021!CI59="","-",MIR_2021!CI59)</f>
        <v>-</v>
      </c>
      <c r="CL50" s="74" t="str">
        <f>IF(MIR_2021!CJ59="","-",MIR_2021!CJ59)</f>
        <v>-</v>
      </c>
      <c r="CM50" s="74" t="str">
        <f>IF(MIR_2021!CK59="","-",MIR_2021!CK59)</f>
        <v>-</v>
      </c>
      <c r="CN50" s="74" t="str">
        <f>IF(MIR_2021!CL59="","-",MIR_2021!CL59)</f>
        <v>-</v>
      </c>
      <c r="CO50" s="119" t="str">
        <f>IF(MIR_2021!CM59="","-",MIR_2021!CM59)</f>
        <v>-</v>
      </c>
      <c r="CP50" s="119" t="str">
        <f>IF(MIR_2021!CN59="","-",MIR_2021!CN59)</f>
        <v>-</v>
      </c>
      <c r="CQ50" s="74" t="str">
        <f>IF(MIR_2021!CO59="","-",MIR_2021!CO59)</f>
        <v>-</v>
      </c>
      <c r="CR50" s="74" t="str">
        <f>IF(MIR_2021!CP59="","-",MIR_2021!CP59)</f>
        <v>-</v>
      </c>
      <c r="CS50" s="74" t="str">
        <f>IF(MIR_2021!CQ59="","-",MIR_2021!CQ59)</f>
        <v>-</v>
      </c>
      <c r="CT50" s="74" t="str">
        <f>IF(MIR_2021!CR59="","-",MIR_2021!CR59)</f>
        <v>-</v>
      </c>
      <c r="CU50" s="74" t="str">
        <f>IF(MIR_2021!CS59="","-",MIR_2021!CS59)</f>
        <v>-</v>
      </c>
    </row>
    <row r="51" spans="1:99" s="68" customFormat="1" ht="13" x14ac:dyDescent="0.15">
      <c r="A51" s="67">
        <f>+VLOOKUP($D51,Catálogos!$A$14:$E$40,5,0)</f>
        <v>2</v>
      </c>
      <c r="B51" s="69" t="str">
        <f>+VLOOKUP(D51,Catálogos!$A$14:$C$40,3,FALSE)</f>
        <v>Promover el pleno ejercicio de los derechos de acceso a la información pública y de protección de datos personales, así como la transparencia y apertura de las instituciones públicas.</v>
      </c>
      <c r="C51" s="69" t="str">
        <f>+VLOOKUP(D51,Catálogos!$A$14:$F$40,6,FALSE)</f>
        <v>Presidencia</v>
      </c>
      <c r="D51" s="68" t="str">
        <f>+MID(MIR_2021!$D$6,1,3)</f>
        <v>170</v>
      </c>
      <c r="E51" s="69" t="str">
        <f>+MID(MIR_2021!$D$6,7,150)</f>
        <v>Dirección General de Comunicación Social y Difusión</v>
      </c>
      <c r="F51" s="68" t="str">
        <f>IF(MIR_2021!B60=0,F50,MIR_2021!B60)</f>
        <v>GOA09</v>
      </c>
      <c r="G51" s="68" t="str">
        <f>IF(MIR_2021!C60=0,G50,MIR_2021!C60)</f>
        <v>Actividad</v>
      </c>
      <c r="H51" s="69" t="str">
        <f>IF(MIR_2021!D60="",H50,MIR_2021!D60)</f>
        <v>2.2 Aplicación de una encuesta institucional de diagnóstico de los instrumentos de comunicación interna y el impacto de sus mensajes entre el personal del Instituto.</v>
      </c>
      <c r="I51" s="69">
        <f>+MIR_2021!E60</f>
        <v>0</v>
      </c>
      <c r="J51" s="69">
        <f>+MIR_2021!F60</f>
        <v>0</v>
      </c>
      <c r="K51" s="69">
        <f>+MIR_2021!G60</f>
        <v>0</v>
      </c>
      <c r="L51" s="69">
        <f>+MIR_2021!H60</f>
        <v>0</v>
      </c>
      <c r="M51" s="69">
        <f>+MIR_2021!I60</f>
        <v>0</v>
      </c>
      <c r="N51" s="69">
        <f>+MIR_2021!J60</f>
        <v>0</v>
      </c>
      <c r="O51" s="69">
        <f>+MIR_2021!K60</f>
        <v>0</v>
      </c>
      <c r="P51" s="69">
        <f>+MIR_2021!L60</f>
        <v>0</v>
      </c>
      <c r="Q51" s="69">
        <f>+MIR_2021!M60</f>
        <v>0</v>
      </c>
      <c r="R51" s="69">
        <f>+MIR_2021!N60</f>
        <v>0</v>
      </c>
      <c r="S51" s="69">
        <f>+MIR_2021!O60</f>
        <v>0</v>
      </c>
      <c r="T51" s="69">
        <f>+MIR_2021!P60</f>
        <v>0</v>
      </c>
      <c r="U51" s="69">
        <f>+MIR_2021!Q60</f>
        <v>0</v>
      </c>
      <c r="V51" s="69" t="str">
        <f>IF(MIR_2021!R60=0,V50,MIR_2021!R60)</f>
        <v>Anual</v>
      </c>
      <c r="W51" s="69" t="str">
        <f>IF(MIR_2021!S60=0,W50,MIR_2021!S60)</f>
        <v>Porcentaje</v>
      </c>
      <c r="X51" s="69">
        <f>+MIR_2021!V60</f>
        <v>0</v>
      </c>
      <c r="Y51" s="69">
        <f>+MIR_2021!W60</f>
        <v>0</v>
      </c>
      <c r="Z51" s="69">
        <f>+MIR_2021!X60</f>
        <v>0</v>
      </c>
      <c r="AA51" s="69" t="str">
        <f>IF(AND(MIR_2021!Y60="",H51=H50),AA50,MIR_2021!Y60)</f>
        <v>Los resultados de la encuesta son obtenidos en tiempo y forma.</v>
      </c>
      <c r="AB51" s="69">
        <f>+MIR_2021!Z60</f>
        <v>0</v>
      </c>
      <c r="AC51" s="69">
        <f>+MIR_2021!AA60</f>
        <v>0</v>
      </c>
      <c r="AD51" s="69">
        <f>+MIR_2021!AB60</f>
        <v>0</v>
      </c>
      <c r="AE51" s="77">
        <f>+MIR_2021!AC60</f>
        <v>0</v>
      </c>
      <c r="AF51" s="77">
        <f>+MIR_2021!AD60</f>
        <v>0</v>
      </c>
      <c r="AG51" s="68">
        <f>+MIR_2021!AE60</f>
        <v>0</v>
      </c>
      <c r="AH51" s="68">
        <f>+MIR_2021!AF60</f>
        <v>0</v>
      </c>
      <c r="AI51" s="68">
        <f>+MIR_2021!AG60</f>
        <v>0</v>
      </c>
      <c r="AJ51" s="68">
        <f>+MIR_2021!AH60</f>
        <v>0</v>
      </c>
      <c r="AK51" s="68">
        <f>+MIR_2021!AN60</f>
        <v>0</v>
      </c>
      <c r="AL51" s="68" t="str">
        <f ca="1">IF(MIR_2021!AO60="","-",IF(AN51="No aplica","-",IF(MIR_2021!AO60="Sin avance","Sin avance",IF(MIR_2021!AO60&lt;&gt;"Sin avance",IFERROR(_xlfn.FORMULATEXT(MIR_2021!AO60),CONCATENATE("=",MIR_2021!AO60)),"0"))))</f>
        <v>-</v>
      </c>
      <c r="AM51" s="68">
        <f>+MIR_2021!AP60</f>
        <v>0</v>
      </c>
      <c r="AN51" s="68">
        <f>+MIR_2021!AQ60</f>
        <v>0</v>
      </c>
      <c r="AO51" s="68">
        <f>+MIR_2021!AR60</f>
        <v>0</v>
      </c>
      <c r="AP51" s="78" t="str">
        <f>IF(MIR_2021!AS60="","-",MIR_2021!AS60)</f>
        <v>-</v>
      </c>
      <c r="AQ51" s="68">
        <f>+MIR_2021!AT60</f>
        <v>0</v>
      </c>
      <c r="AR51" s="68" t="str">
        <f ca="1">+IF(MIR_2021!AU60="","-",IF(AT51="No aplica","-",IF(MIR_2021!AU60="Sin avance","Sin avance",IF(MIR_2021!AU60&lt;&gt;"Sin avance",IFERROR(_xlfn.FORMULATEXT(MIR_2021!AU60),CONCATENATE("=",MIR_2021!AU60)),"0"))))</f>
        <v>-</v>
      </c>
      <c r="AS51" s="68">
        <f>+MIR_2021!AV60</f>
        <v>0</v>
      </c>
      <c r="AT51" s="68">
        <f>+MIR_2021!AW60</f>
        <v>0</v>
      </c>
      <c r="AU51" s="68">
        <f>+MIR_2021!AX60</f>
        <v>0</v>
      </c>
      <c r="AV51" s="78" t="str">
        <f>IF(MIR_2021!AY60="","-",MIR_2021!AY60)</f>
        <v>-</v>
      </c>
      <c r="AW51" s="68">
        <f>+MIR_2021!AZ60</f>
        <v>0</v>
      </c>
      <c r="AX51" s="70" t="str">
        <f ca="1">+IF(MIR_2021!BA60="","-",IF(AZ51="No aplica","-",IF(MIR_2021!BA60="Sin avance","Sin avance",IF(MIR_2021!BA60&lt;&gt;"Sin avance",IFERROR(_xlfn.FORMULATEXT(MIR_2021!BA60),CONCATENATE("=",MIR_2021!BA60)),"0"))))</f>
        <v>-</v>
      </c>
      <c r="AY51" s="68">
        <f>+MIR_2021!BB60</f>
        <v>0</v>
      </c>
      <c r="AZ51" s="68">
        <f>+MIR_2021!BC60</f>
        <v>0</v>
      </c>
      <c r="BA51" s="68">
        <f>+MIR_2021!BD60</f>
        <v>0</v>
      </c>
      <c r="BB51" s="78" t="str">
        <f>IF(MIR_2021!BE60="","-",MIR_2021!BE60)</f>
        <v>-</v>
      </c>
      <c r="BC51" s="68">
        <f>+MIR_2021!BF60</f>
        <v>0</v>
      </c>
      <c r="BD51" s="68" t="str">
        <f ca="1">+IF(MIR_2021!BG60="","-",IF(BF51="No aplica","-",IF(MIR_2021!BG60="Sin avance","Sin avance",IF(MIR_2021!BG60&lt;&gt;"Sin avance",IFERROR(_xlfn.FORMULATEXT(MIR_2021!BG60),CONCATENATE("=",MIR_2021!BG60)),"0"))))</f>
        <v>-</v>
      </c>
      <c r="BE51" s="68">
        <f>+MIR_2021!BH60</f>
        <v>0</v>
      </c>
      <c r="BF51" s="68">
        <f>+MIR_2021!BI60</f>
        <v>0</v>
      </c>
      <c r="BG51" s="68">
        <f>+MIR_2021!BJ60</f>
        <v>0</v>
      </c>
      <c r="BH51" s="78" t="str">
        <f>IF(MIR_2021!BK60="","-",MIR_2021!BK60)</f>
        <v>-</v>
      </c>
      <c r="BI51" s="68">
        <f>+MIR_2021!AH60</f>
        <v>0</v>
      </c>
      <c r="BJ51" s="71" t="str">
        <f ca="1">+IF(MIR_2021!AI60="","-",IF(BL51="No aplica","-",IF(MIR_2021!AI60="Sin avance","Sin avance",IF(MIR_2021!AI60&lt;&gt;"Sin avance",IFERROR(_xlfn.FORMULATEXT(MIR_2021!AI60),CONCATENATE("=",MIR_2021!AI60)),"-"))))</f>
        <v>-</v>
      </c>
      <c r="BK51" s="68">
        <f>+MIR_2021!AJ60</f>
        <v>0</v>
      </c>
      <c r="BL51" s="68">
        <f>+MIR_2021!AK60</f>
        <v>0</v>
      </c>
      <c r="BM51" s="68">
        <f>+MIR_2021!AL60</f>
        <v>0</v>
      </c>
      <c r="BN51" s="78" t="str">
        <f>IF(MIR_2021!AM60="","-",MIR_2021!AM60)</f>
        <v>-</v>
      </c>
      <c r="BO51" s="119" t="str">
        <f>IF(MIR_2021!BL60="","-",MIR_2021!BL60)</f>
        <v>-</v>
      </c>
      <c r="BP51" s="119" t="str">
        <f>IF(MIR_2021!BM60="","-",MIR_2021!BM60)</f>
        <v>-</v>
      </c>
      <c r="BQ51" s="119" t="str">
        <f>IF(MIR_2021!BN60="","-",MIR_2021!BN60)</f>
        <v>-</v>
      </c>
      <c r="BR51" s="119" t="str">
        <f>IF(MIR_2021!BO60="","-",MIR_2021!BO60)</f>
        <v>-</v>
      </c>
      <c r="BS51" s="74" t="str">
        <f>IF(MIR_2021!BP60="","-",MIR_2021!BP60)</f>
        <v>-</v>
      </c>
      <c r="BT51" s="119" t="str">
        <f>IF(MIR_2021!BR60="","-",MIR_2021!BR60)</f>
        <v>-</v>
      </c>
      <c r="BU51" s="119" t="str">
        <f>IF(MIR_2021!BS60="","-",MIR_2021!BS60)</f>
        <v>-</v>
      </c>
      <c r="BV51" s="74" t="str">
        <f>IF(MIR_2021!BT60="","-",MIR_2021!BT60)</f>
        <v>-</v>
      </c>
      <c r="BW51" s="74" t="str">
        <f>IF(MIR_2021!BU60="","-",MIR_2021!BU60)</f>
        <v>-</v>
      </c>
      <c r="BX51" s="74" t="str">
        <f>IF(MIR_2021!BV60="","-",MIR_2021!BV60)</f>
        <v>-</v>
      </c>
      <c r="BY51" s="74" t="str">
        <f>IF(MIR_2021!BW60="","-",MIR_2021!BW60)</f>
        <v>-</v>
      </c>
      <c r="BZ51" s="74" t="str">
        <f>IF(MIR_2021!BX60="","-",MIR_2021!BX60)</f>
        <v>-</v>
      </c>
      <c r="CA51" s="119" t="str">
        <f>IF(MIR_2021!BY60="","-",MIR_2021!BY60)</f>
        <v>-</v>
      </c>
      <c r="CB51" s="119" t="str">
        <f>IF(MIR_2021!BZ60="","-",MIR_2021!BZ60)</f>
        <v>-</v>
      </c>
      <c r="CC51" s="74" t="str">
        <f>IF(MIR_2021!CA60="","-",MIR_2021!CA60)</f>
        <v>-</v>
      </c>
      <c r="CD51" s="74" t="str">
        <f>IF(MIR_2021!CB60="","-",MIR_2021!CB60)</f>
        <v>-</v>
      </c>
      <c r="CE51" s="74" t="str">
        <f>IF(MIR_2021!CC60="","-",MIR_2021!CC60)</f>
        <v>-</v>
      </c>
      <c r="CF51" s="74" t="str">
        <f>IF(MIR_2021!CD60="","-",MIR_2021!CD60)</f>
        <v>-</v>
      </c>
      <c r="CG51" s="74" t="str">
        <f>IF(MIR_2021!CE60="","-",MIR_2021!CE60)</f>
        <v>-</v>
      </c>
      <c r="CH51" s="119" t="str">
        <f>IF(MIR_2021!CF60="","-",MIR_2021!CF60)</f>
        <v>-</v>
      </c>
      <c r="CI51" s="119" t="str">
        <f>IF(MIR_2021!CG60="","-",MIR_2021!CG60)</f>
        <v>-</v>
      </c>
      <c r="CJ51" s="74" t="str">
        <f>IF(MIR_2021!CH60="","-",MIR_2021!CH60)</f>
        <v>-</v>
      </c>
      <c r="CK51" s="74" t="str">
        <f>IF(MIR_2021!CI60="","-",MIR_2021!CI60)</f>
        <v>-</v>
      </c>
      <c r="CL51" s="74" t="str">
        <f>IF(MIR_2021!CJ60="","-",MIR_2021!CJ60)</f>
        <v>-</v>
      </c>
      <c r="CM51" s="74" t="str">
        <f>IF(MIR_2021!CK60="","-",MIR_2021!CK60)</f>
        <v>-</v>
      </c>
      <c r="CN51" s="74" t="str">
        <f>IF(MIR_2021!CL60="","-",MIR_2021!CL60)</f>
        <v>-</v>
      </c>
      <c r="CO51" s="119" t="str">
        <f>IF(MIR_2021!CM60="","-",MIR_2021!CM60)</f>
        <v>-</v>
      </c>
      <c r="CP51" s="119" t="str">
        <f>IF(MIR_2021!CN60="","-",MIR_2021!CN60)</f>
        <v>-</v>
      </c>
      <c r="CQ51" s="74" t="str">
        <f>IF(MIR_2021!CO60="","-",MIR_2021!CO60)</f>
        <v>-</v>
      </c>
      <c r="CR51" s="74" t="str">
        <f>IF(MIR_2021!CP60="","-",MIR_2021!CP60)</f>
        <v>-</v>
      </c>
      <c r="CS51" s="74" t="str">
        <f>IF(MIR_2021!CQ60="","-",MIR_2021!CQ60)</f>
        <v>-</v>
      </c>
      <c r="CT51" s="74" t="str">
        <f>IF(MIR_2021!CR60="","-",MIR_2021!CR60)</f>
        <v>-</v>
      </c>
      <c r="CU51" s="74" t="str">
        <f>IF(MIR_2021!CS60="","-",MIR_2021!CS60)</f>
        <v>-</v>
      </c>
    </row>
    <row r="52" spans="1:99" s="68" customFormat="1" ht="13" x14ac:dyDescent="0.15">
      <c r="A52" s="67">
        <f>+VLOOKUP($D52,Catálogos!$A$14:$E$40,5,0)</f>
        <v>2</v>
      </c>
      <c r="B52" s="69" t="str">
        <f>+VLOOKUP(D52,Catálogos!$A$14:$C$40,3,FALSE)</f>
        <v>Promover el pleno ejercicio de los derechos de acceso a la información pública y de protección de datos personales, así como la transparencia y apertura de las instituciones públicas.</v>
      </c>
      <c r="C52" s="69" t="str">
        <f>+VLOOKUP(D52,Catálogos!$A$14:$F$40,6,FALSE)</f>
        <v>Presidencia</v>
      </c>
      <c r="D52" s="68" t="str">
        <f>+MID(MIR_2021!$D$6,1,3)</f>
        <v>170</v>
      </c>
      <c r="E52" s="69" t="str">
        <f>+MID(MIR_2021!$D$6,7,150)</f>
        <v>Dirección General de Comunicación Social y Difusión</v>
      </c>
      <c r="F52" s="68" t="str">
        <f>IF(MIR_2021!B61=0,F51,MIR_2021!B61)</f>
        <v>GOA09</v>
      </c>
      <c r="G52" s="68" t="str">
        <f>IF(MIR_2021!C61=0,G51,MIR_2021!C61)</f>
        <v>Actividad</v>
      </c>
      <c r="H52" s="69" t="str">
        <f>IF(MIR_2021!D61="",H51,MIR_2021!D61)</f>
        <v>2.2 Aplicación de una encuesta institucional de diagnóstico de los instrumentos de comunicación interna y el impacto de sus mensajes entre el personal del Instituto.</v>
      </c>
      <c r="I52" s="69">
        <f>+MIR_2021!E61</f>
        <v>0</v>
      </c>
      <c r="J52" s="69">
        <f>+MIR_2021!F61</f>
        <v>0</v>
      </c>
      <c r="K52" s="69">
        <f>+MIR_2021!G61</f>
        <v>0</v>
      </c>
      <c r="L52" s="69">
        <f>+MIR_2021!H61</f>
        <v>0</v>
      </c>
      <c r="M52" s="69">
        <f>+MIR_2021!I61</f>
        <v>0</v>
      </c>
      <c r="N52" s="69">
        <f>+MIR_2021!J61</f>
        <v>0</v>
      </c>
      <c r="O52" s="69">
        <f>+MIR_2021!K61</f>
        <v>0</v>
      </c>
      <c r="P52" s="69">
        <f>+MIR_2021!L61</f>
        <v>0</v>
      </c>
      <c r="Q52" s="69">
        <f>+MIR_2021!M61</f>
        <v>0</v>
      </c>
      <c r="R52" s="69">
        <f>+MIR_2021!N61</f>
        <v>0</v>
      </c>
      <c r="S52" s="69">
        <f>+MIR_2021!O61</f>
        <v>0</v>
      </c>
      <c r="T52" s="69">
        <f>+MIR_2021!P61</f>
        <v>0</v>
      </c>
      <c r="U52" s="69">
        <f>+MIR_2021!Q61</f>
        <v>0</v>
      </c>
      <c r="V52" s="69" t="str">
        <f>IF(MIR_2021!R61=0,V51,MIR_2021!R61)</f>
        <v>Anual</v>
      </c>
      <c r="W52" s="69" t="str">
        <f>IF(MIR_2021!S61=0,W51,MIR_2021!S61)</f>
        <v>Porcentaje</v>
      </c>
      <c r="X52" s="69">
        <f>+MIR_2021!V61</f>
        <v>0</v>
      </c>
      <c r="Y52" s="69">
        <f>+MIR_2021!W61</f>
        <v>0</v>
      </c>
      <c r="Z52" s="69">
        <f>+MIR_2021!X61</f>
        <v>0</v>
      </c>
      <c r="AA52" s="69" t="str">
        <f>IF(AND(MIR_2021!Y61="",H52=H51),AA51,MIR_2021!Y61)</f>
        <v>Los resultados de la encuesta son obtenidos en tiempo y forma.</v>
      </c>
      <c r="AB52" s="69">
        <f>+MIR_2021!Z61</f>
        <v>0</v>
      </c>
      <c r="AC52" s="69">
        <f>+MIR_2021!AA61</f>
        <v>0</v>
      </c>
      <c r="AD52" s="69">
        <f>+MIR_2021!AB61</f>
        <v>0</v>
      </c>
      <c r="AE52" s="77">
        <f>+MIR_2021!AC61</f>
        <v>0</v>
      </c>
      <c r="AF52" s="77">
        <f>+MIR_2021!AD61</f>
        <v>0</v>
      </c>
      <c r="AG52" s="68">
        <f>+MIR_2021!AE61</f>
        <v>0</v>
      </c>
      <c r="AH52" s="68">
        <f>+MIR_2021!AF61</f>
        <v>0</v>
      </c>
      <c r="AI52" s="68">
        <f>+MIR_2021!AG61</f>
        <v>0</v>
      </c>
      <c r="AJ52" s="68">
        <f>+MIR_2021!AH61</f>
        <v>0</v>
      </c>
      <c r="AK52" s="68">
        <f>+MIR_2021!AN61</f>
        <v>0</v>
      </c>
      <c r="AL52" s="68" t="str">
        <f ca="1">IF(MIR_2021!AO61="","-",IF(AN52="No aplica","-",IF(MIR_2021!AO61="Sin avance","Sin avance",IF(MIR_2021!AO61&lt;&gt;"Sin avance",IFERROR(_xlfn.FORMULATEXT(MIR_2021!AO61),CONCATENATE("=",MIR_2021!AO61)),"0"))))</f>
        <v>-</v>
      </c>
      <c r="AM52" s="68">
        <f>+MIR_2021!AP61</f>
        <v>0</v>
      </c>
      <c r="AN52" s="68">
        <f>+MIR_2021!AQ61</f>
        <v>0</v>
      </c>
      <c r="AO52" s="68">
        <f>+MIR_2021!AR61</f>
        <v>0</v>
      </c>
      <c r="AP52" s="78" t="str">
        <f>IF(MIR_2021!AS61="","-",MIR_2021!AS61)</f>
        <v>-</v>
      </c>
      <c r="AQ52" s="68">
        <f>+MIR_2021!AT61</f>
        <v>0</v>
      </c>
      <c r="AR52" s="68" t="str">
        <f ca="1">+IF(MIR_2021!AU61="","-",IF(AT52="No aplica","-",IF(MIR_2021!AU61="Sin avance","Sin avance",IF(MIR_2021!AU61&lt;&gt;"Sin avance",IFERROR(_xlfn.FORMULATEXT(MIR_2021!AU61),CONCATENATE("=",MIR_2021!AU61)),"0"))))</f>
        <v>-</v>
      </c>
      <c r="AS52" s="68">
        <f>+MIR_2021!AV61</f>
        <v>0</v>
      </c>
      <c r="AT52" s="68">
        <f>+MIR_2021!AW61</f>
        <v>0</v>
      </c>
      <c r="AU52" s="68">
        <f>+MIR_2021!AX61</f>
        <v>0</v>
      </c>
      <c r="AV52" s="78" t="str">
        <f>IF(MIR_2021!AY61="","-",MIR_2021!AY61)</f>
        <v>-</v>
      </c>
      <c r="AW52" s="68">
        <f>+MIR_2021!AZ61</f>
        <v>0</v>
      </c>
      <c r="AX52" s="70" t="str">
        <f ca="1">+IF(MIR_2021!BA61="","-",IF(AZ52="No aplica","-",IF(MIR_2021!BA61="Sin avance","Sin avance",IF(MIR_2021!BA61&lt;&gt;"Sin avance",IFERROR(_xlfn.FORMULATEXT(MIR_2021!BA61),CONCATENATE("=",MIR_2021!BA61)),"0"))))</f>
        <v>-</v>
      </c>
      <c r="AY52" s="68">
        <f>+MIR_2021!BB61</f>
        <v>0</v>
      </c>
      <c r="AZ52" s="68">
        <f>+MIR_2021!BC61</f>
        <v>0</v>
      </c>
      <c r="BA52" s="68">
        <f>+MIR_2021!BD61</f>
        <v>0</v>
      </c>
      <c r="BB52" s="78" t="str">
        <f>IF(MIR_2021!BE61="","-",MIR_2021!BE61)</f>
        <v>-</v>
      </c>
      <c r="BC52" s="68">
        <f>+MIR_2021!BF61</f>
        <v>0</v>
      </c>
      <c r="BD52" s="68" t="str">
        <f ca="1">+IF(MIR_2021!BG61="","-",IF(BF52="No aplica","-",IF(MIR_2021!BG61="Sin avance","Sin avance",IF(MIR_2021!BG61&lt;&gt;"Sin avance",IFERROR(_xlfn.FORMULATEXT(MIR_2021!BG61),CONCATENATE("=",MIR_2021!BG61)),"0"))))</f>
        <v>-</v>
      </c>
      <c r="BE52" s="68">
        <f>+MIR_2021!BH61</f>
        <v>0</v>
      </c>
      <c r="BF52" s="68">
        <f>+MIR_2021!BI61</f>
        <v>0</v>
      </c>
      <c r="BG52" s="68">
        <f>+MIR_2021!BJ61</f>
        <v>0</v>
      </c>
      <c r="BH52" s="78" t="str">
        <f>IF(MIR_2021!BK61="","-",MIR_2021!BK61)</f>
        <v>-</v>
      </c>
      <c r="BI52" s="68">
        <f>+MIR_2021!AH61</f>
        <v>0</v>
      </c>
      <c r="BJ52" s="71" t="str">
        <f ca="1">+IF(MIR_2021!AI61="","-",IF(BL52="No aplica","-",IF(MIR_2021!AI61="Sin avance","Sin avance",IF(MIR_2021!AI61&lt;&gt;"Sin avance",IFERROR(_xlfn.FORMULATEXT(MIR_2021!AI61),CONCATENATE("=",MIR_2021!AI61)),"-"))))</f>
        <v>-</v>
      </c>
      <c r="BK52" s="68">
        <f>+MIR_2021!AJ61</f>
        <v>0</v>
      </c>
      <c r="BL52" s="68">
        <f>+MIR_2021!AK61</f>
        <v>0</v>
      </c>
      <c r="BM52" s="68">
        <f>+MIR_2021!AL61</f>
        <v>0</v>
      </c>
      <c r="BN52" s="78" t="str">
        <f>IF(MIR_2021!AM61="","-",MIR_2021!AM61)</f>
        <v>-</v>
      </c>
      <c r="BO52" s="119" t="str">
        <f>IF(MIR_2021!BL61="","-",MIR_2021!BL61)</f>
        <v>-</v>
      </c>
      <c r="BP52" s="119" t="str">
        <f>IF(MIR_2021!BM61="","-",MIR_2021!BM61)</f>
        <v>-</v>
      </c>
      <c r="BQ52" s="119" t="str">
        <f>IF(MIR_2021!BN61="","-",MIR_2021!BN61)</f>
        <v>-</v>
      </c>
      <c r="BR52" s="119" t="str">
        <f>IF(MIR_2021!BO61="","-",MIR_2021!BO61)</f>
        <v>-</v>
      </c>
      <c r="BS52" s="74" t="str">
        <f>IF(MIR_2021!BP61="","-",MIR_2021!BP61)</f>
        <v>-</v>
      </c>
      <c r="BT52" s="119" t="str">
        <f>IF(MIR_2021!BR61="","-",MIR_2021!BR61)</f>
        <v>-</v>
      </c>
      <c r="BU52" s="119" t="str">
        <f>IF(MIR_2021!BS61="","-",MIR_2021!BS61)</f>
        <v>-</v>
      </c>
      <c r="BV52" s="74" t="str">
        <f>IF(MIR_2021!BT61="","-",MIR_2021!BT61)</f>
        <v>-</v>
      </c>
      <c r="BW52" s="74" t="str">
        <f>IF(MIR_2021!BU61="","-",MIR_2021!BU61)</f>
        <v>-</v>
      </c>
      <c r="BX52" s="74" t="str">
        <f>IF(MIR_2021!BV61="","-",MIR_2021!BV61)</f>
        <v>-</v>
      </c>
      <c r="BY52" s="74" t="str">
        <f>IF(MIR_2021!BW61="","-",MIR_2021!BW61)</f>
        <v>-</v>
      </c>
      <c r="BZ52" s="74" t="str">
        <f>IF(MIR_2021!BX61="","-",MIR_2021!BX61)</f>
        <v>-</v>
      </c>
      <c r="CA52" s="119" t="str">
        <f>IF(MIR_2021!BY61="","-",MIR_2021!BY61)</f>
        <v>-</v>
      </c>
      <c r="CB52" s="119" t="str">
        <f>IF(MIR_2021!BZ61="","-",MIR_2021!BZ61)</f>
        <v>-</v>
      </c>
      <c r="CC52" s="74" t="str">
        <f>IF(MIR_2021!CA61="","-",MIR_2021!CA61)</f>
        <v>-</v>
      </c>
      <c r="CD52" s="74" t="str">
        <f>IF(MIR_2021!CB61="","-",MIR_2021!CB61)</f>
        <v>-</v>
      </c>
      <c r="CE52" s="74" t="str">
        <f>IF(MIR_2021!CC61="","-",MIR_2021!CC61)</f>
        <v>-</v>
      </c>
      <c r="CF52" s="74" t="str">
        <f>IF(MIR_2021!CD61="","-",MIR_2021!CD61)</f>
        <v>-</v>
      </c>
      <c r="CG52" s="74" t="str">
        <f>IF(MIR_2021!CE61="","-",MIR_2021!CE61)</f>
        <v>-</v>
      </c>
      <c r="CH52" s="119" t="str">
        <f>IF(MIR_2021!CF61="","-",MIR_2021!CF61)</f>
        <v>-</v>
      </c>
      <c r="CI52" s="119" t="str">
        <f>IF(MIR_2021!CG61="","-",MIR_2021!CG61)</f>
        <v>-</v>
      </c>
      <c r="CJ52" s="74" t="str">
        <f>IF(MIR_2021!CH61="","-",MIR_2021!CH61)</f>
        <v>-</v>
      </c>
      <c r="CK52" s="74" t="str">
        <f>IF(MIR_2021!CI61="","-",MIR_2021!CI61)</f>
        <v>-</v>
      </c>
      <c r="CL52" s="74" t="str">
        <f>IF(MIR_2021!CJ61="","-",MIR_2021!CJ61)</f>
        <v>-</v>
      </c>
      <c r="CM52" s="74" t="str">
        <f>IF(MIR_2021!CK61="","-",MIR_2021!CK61)</f>
        <v>-</v>
      </c>
      <c r="CN52" s="74" t="str">
        <f>IF(MIR_2021!CL61="","-",MIR_2021!CL61)</f>
        <v>-</v>
      </c>
      <c r="CO52" s="119" t="str">
        <f>IF(MIR_2021!CM61="","-",MIR_2021!CM61)</f>
        <v>-</v>
      </c>
      <c r="CP52" s="119" t="str">
        <f>IF(MIR_2021!CN61="","-",MIR_2021!CN61)</f>
        <v>-</v>
      </c>
      <c r="CQ52" s="74" t="str">
        <f>IF(MIR_2021!CO61="","-",MIR_2021!CO61)</f>
        <v>-</v>
      </c>
      <c r="CR52" s="74" t="str">
        <f>IF(MIR_2021!CP61="","-",MIR_2021!CP61)</f>
        <v>-</v>
      </c>
      <c r="CS52" s="74" t="str">
        <f>IF(MIR_2021!CQ61="","-",MIR_2021!CQ61)</f>
        <v>-</v>
      </c>
      <c r="CT52" s="74" t="str">
        <f>IF(MIR_2021!CR61="","-",MIR_2021!CR61)</f>
        <v>-</v>
      </c>
      <c r="CU52" s="74" t="str">
        <f>IF(MIR_2021!CS61="","-",MIR_2021!CS61)</f>
        <v>-</v>
      </c>
    </row>
    <row r="53" spans="1:99" s="68" customFormat="1" ht="13" x14ac:dyDescent="0.15">
      <c r="A53" s="67">
        <f>+VLOOKUP($D53,Catálogos!$A$14:$E$40,5,0)</f>
        <v>2</v>
      </c>
      <c r="B53" s="69" t="str">
        <f>+VLOOKUP(D53,Catálogos!$A$14:$C$40,3,FALSE)</f>
        <v>Promover el pleno ejercicio de los derechos de acceso a la información pública y de protección de datos personales, así como la transparencia y apertura de las instituciones públicas.</v>
      </c>
      <c r="C53" s="69" t="str">
        <f>+VLOOKUP(D53,Catálogos!$A$14:$F$40,6,FALSE)</f>
        <v>Presidencia</v>
      </c>
      <c r="D53" s="68" t="str">
        <f>+MID(MIR_2021!$D$6,1,3)</f>
        <v>170</v>
      </c>
      <c r="E53" s="69" t="str">
        <f>+MID(MIR_2021!$D$6,7,150)</f>
        <v>Dirección General de Comunicación Social y Difusión</v>
      </c>
      <c r="F53" s="68" t="str">
        <f>IF(MIR_2021!B62=0,F52,MIR_2021!B62)</f>
        <v>GOA09</v>
      </c>
      <c r="G53" s="68" t="str">
        <f>IF(MIR_2021!C62=0,G52,MIR_2021!C62)</f>
        <v>Actividad</v>
      </c>
      <c r="H53" s="69" t="str">
        <f>IF(MIR_2021!D62="",H52,MIR_2021!D62)</f>
        <v>2.2 Aplicación de una encuesta institucional de diagnóstico de los instrumentos de comunicación interna y el impacto de sus mensajes entre el personal del Instituto.</v>
      </c>
      <c r="I53" s="69">
        <f>+MIR_2021!E62</f>
        <v>0</v>
      </c>
      <c r="J53" s="69">
        <f>+MIR_2021!F62</f>
        <v>0</v>
      </c>
      <c r="K53" s="69">
        <f>+MIR_2021!G62</f>
        <v>0</v>
      </c>
      <c r="L53" s="69">
        <f>+MIR_2021!H62</f>
        <v>0</v>
      </c>
      <c r="M53" s="69">
        <f>+MIR_2021!I62</f>
        <v>0</v>
      </c>
      <c r="N53" s="69">
        <f>+MIR_2021!J62</f>
        <v>0</v>
      </c>
      <c r="O53" s="69">
        <f>+MIR_2021!K62</f>
        <v>0</v>
      </c>
      <c r="P53" s="69">
        <f>+MIR_2021!L62</f>
        <v>0</v>
      </c>
      <c r="Q53" s="69">
        <f>+MIR_2021!M62</f>
        <v>0</v>
      </c>
      <c r="R53" s="69">
        <f>+MIR_2021!N62</f>
        <v>0</v>
      </c>
      <c r="S53" s="69">
        <f>+MIR_2021!O62</f>
        <v>0</v>
      </c>
      <c r="T53" s="69">
        <f>+MIR_2021!P62</f>
        <v>0</v>
      </c>
      <c r="U53" s="69">
        <f>+MIR_2021!Q62</f>
        <v>0</v>
      </c>
      <c r="V53" s="69" t="str">
        <f>IF(MIR_2021!R62=0,V52,MIR_2021!R62)</f>
        <v>Anual</v>
      </c>
      <c r="W53" s="69" t="str">
        <f>IF(MIR_2021!S62=0,W52,MIR_2021!S62)</f>
        <v>Porcentaje</v>
      </c>
      <c r="X53" s="69">
        <f>+MIR_2021!V62</f>
        <v>0</v>
      </c>
      <c r="Y53" s="69">
        <f>+MIR_2021!W62</f>
        <v>0</v>
      </c>
      <c r="Z53" s="69">
        <f>+MIR_2021!X62</f>
        <v>0</v>
      </c>
      <c r="AA53" s="69" t="str">
        <f>IF(AND(MIR_2021!Y62="",H53=H52),AA52,MIR_2021!Y62)</f>
        <v>Los resultados de la encuesta son obtenidos en tiempo y forma.</v>
      </c>
      <c r="AB53" s="69">
        <f>+MIR_2021!Z62</f>
        <v>0</v>
      </c>
      <c r="AC53" s="69">
        <f>+MIR_2021!AA62</f>
        <v>0</v>
      </c>
      <c r="AD53" s="69">
        <f>+MIR_2021!AB62</f>
        <v>0</v>
      </c>
      <c r="AE53" s="77">
        <f>+MIR_2021!AC62</f>
        <v>0</v>
      </c>
      <c r="AF53" s="77">
        <f>+MIR_2021!AD62</f>
        <v>0</v>
      </c>
      <c r="AG53" s="68">
        <f>+MIR_2021!AE62</f>
        <v>0</v>
      </c>
      <c r="AH53" s="68">
        <f>+MIR_2021!AF62</f>
        <v>0</v>
      </c>
      <c r="AI53" s="68">
        <f>+MIR_2021!AG62</f>
        <v>0</v>
      </c>
      <c r="AJ53" s="68">
        <f>+MIR_2021!AH62</f>
        <v>0</v>
      </c>
      <c r="AK53" s="68">
        <f>+MIR_2021!AN62</f>
        <v>0</v>
      </c>
      <c r="AL53" s="68" t="str">
        <f ca="1">IF(MIR_2021!AO62="","-",IF(AN53="No aplica","-",IF(MIR_2021!AO62="Sin avance","Sin avance",IF(MIR_2021!AO62&lt;&gt;"Sin avance",IFERROR(_xlfn.FORMULATEXT(MIR_2021!AO62),CONCATENATE("=",MIR_2021!AO62)),"0"))))</f>
        <v>-</v>
      </c>
      <c r="AM53" s="68">
        <f>+MIR_2021!AP62</f>
        <v>0</v>
      </c>
      <c r="AN53" s="68">
        <f>+MIR_2021!AQ62</f>
        <v>0</v>
      </c>
      <c r="AO53" s="68">
        <f>+MIR_2021!AR62</f>
        <v>0</v>
      </c>
      <c r="AP53" s="78" t="str">
        <f>IF(MIR_2021!AS62="","-",MIR_2021!AS62)</f>
        <v>-</v>
      </c>
      <c r="AQ53" s="68">
        <f>+MIR_2021!AT62</f>
        <v>0</v>
      </c>
      <c r="AR53" s="68" t="str">
        <f ca="1">+IF(MIR_2021!AU62="","-",IF(AT53="No aplica","-",IF(MIR_2021!AU62="Sin avance","Sin avance",IF(MIR_2021!AU62&lt;&gt;"Sin avance",IFERROR(_xlfn.FORMULATEXT(MIR_2021!AU62),CONCATENATE("=",MIR_2021!AU62)),"0"))))</f>
        <v>-</v>
      </c>
      <c r="AS53" s="68">
        <f>+MIR_2021!AV62</f>
        <v>0</v>
      </c>
      <c r="AT53" s="68">
        <f>+MIR_2021!AW62</f>
        <v>0</v>
      </c>
      <c r="AU53" s="68">
        <f>+MIR_2021!AX62</f>
        <v>0</v>
      </c>
      <c r="AV53" s="78" t="str">
        <f>IF(MIR_2021!AY62="","-",MIR_2021!AY62)</f>
        <v>-</v>
      </c>
      <c r="AW53" s="68">
        <f>+MIR_2021!AZ62</f>
        <v>0</v>
      </c>
      <c r="AX53" s="70" t="str">
        <f ca="1">+IF(MIR_2021!BA62="","-",IF(AZ53="No aplica","-",IF(MIR_2021!BA62="Sin avance","Sin avance",IF(MIR_2021!BA62&lt;&gt;"Sin avance",IFERROR(_xlfn.FORMULATEXT(MIR_2021!BA62),CONCATENATE("=",MIR_2021!BA62)),"0"))))</f>
        <v>-</v>
      </c>
      <c r="AY53" s="68">
        <f>+MIR_2021!BB62</f>
        <v>0</v>
      </c>
      <c r="AZ53" s="68">
        <f>+MIR_2021!BC62</f>
        <v>0</v>
      </c>
      <c r="BA53" s="68">
        <f>+MIR_2021!BD62</f>
        <v>0</v>
      </c>
      <c r="BB53" s="78" t="str">
        <f>IF(MIR_2021!BE62="","-",MIR_2021!BE62)</f>
        <v>-</v>
      </c>
      <c r="BC53" s="68">
        <f>+MIR_2021!BF62</f>
        <v>0</v>
      </c>
      <c r="BD53" s="68" t="str">
        <f ca="1">+IF(MIR_2021!BG62="","-",IF(BF53="No aplica","-",IF(MIR_2021!BG62="Sin avance","Sin avance",IF(MIR_2021!BG62&lt;&gt;"Sin avance",IFERROR(_xlfn.FORMULATEXT(MIR_2021!BG62),CONCATENATE("=",MIR_2021!BG62)),"0"))))</f>
        <v>-</v>
      </c>
      <c r="BE53" s="68">
        <f>+MIR_2021!BH62</f>
        <v>0</v>
      </c>
      <c r="BF53" s="68">
        <f>+MIR_2021!BI62</f>
        <v>0</v>
      </c>
      <c r="BG53" s="68">
        <f>+MIR_2021!BJ62</f>
        <v>0</v>
      </c>
      <c r="BH53" s="78" t="str">
        <f>IF(MIR_2021!BK62="","-",MIR_2021!BK62)</f>
        <v>-</v>
      </c>
      <c r="BI53" s="68">
        <f>+MIR_2021!AH62</f>
        <v>0</v>
      </c>
      <c r="BJ53" s="71" t="str">
        <f ca="1">+IF(MIR_2021!AI62="","-",IF(BL53="No aplica","-",IF(MIR_2021!AI62="Sin avance","Sin avance",IF(MIR_2021!AI62&lt;&gt;"Sin avance",IFERROR(_xlfn.FORMULATEXT(MIR_2021!AI62),CONCATENATE("=",MIR_2021!AI62)),"-"))))</f>
        <v>-</v>
      </c>
      <c r="BK53" s="68">
        <f>+MIR_2021!AJ62</f>
        <v>0</v>
      </c>
      <c r="BL53" s="68">
        <f>+MIR_2021!AK62</f>
        <v>0</v>
      </c>
      <c r="BM53" s="68">
        <f>+MIR_2021!AL62</f>
        <v>0</v>
      </c>
      <c r="BN53" s="78" t="str">
        <f>IF(MIR_2021!AM62="","-",MIR_2021!AM62)</f>
        <v>-</v>
      </c>
      <c r="BO53" s="119" t="str">
        <f>IF(MIR_2021!BL62="","-",MIR_2021!BL62)</f>
        <v>-</v>
      </c>
      <c r="BP53" s="119" t="str">
        <f>IF(MIR_2021!BM62="","-",MIR_2021!BM62)</f>
        <v>-</v>
      </c>
      <c r="BQ53" s="119" t="str">
        <f>IF(MIR_2021!BN62="","-",MIR_2021!BN62)</f>
        <v>-</v>
      </c>
      <c r="BR53" s="119" t="str">
        <f>IF(MIR_2021!BO62="","-",MIR_2021!BO62)</f>
        <v>-</v>
      </c>
      <c r="BS53" s="74" t="str">
        <f>IF(MIR_2021!BP62="","-",MIR_2021!BP62)</f>
        <v>-</v>
      </c>
      <c r="BT53" s="119" t="str">
        <f>IF(MIR_2021!BR62="","-",MIR_2021!BR62)</f>
        <v>-</v>
      </c>
      <c r="BU53" s="119" t="str">
        <f>IF(MIR_2021!BS62="","-",MIR_2021!BS62)</f>
        <v>-</v>
      </c>
      <c r="BV53" s="74" t="str">
        <f>IF(MIR_2021!BT62="","-",MIR_2021!BT62)</f>
        <v>-</v>
      </c>
      <c r="BW53" s="74" t="str">
        <f>IF(MIR_2021!BU62="","-",MIR_2021!BU62)</f>
        <v>-</v>
      </c>
      <c r="BX53" s="74" t="str">
        <f>IF(MIR_2021!BV62="","-",MIR_2021!BV62)</f>
        <v>-</v>
      </c>
      <c r="BY53" s="74" t="str">
        <f>IF(MIR_2021!BW62="","-",MIR_2021!BW62)</f>
        <v>-</v>
      </c>
      <c r="BZ53" s="74" t="str">
        <f>IF(MIR_2021!BX62="","-",MIR_2021!BX62)</f>
        <v>-</v>
      </c>
      <c r="CA53" s="119" t="str">
        <f>IF(MIR_2021!BY62="","-",MIR_2021!BY62)</f>
        <v>-</v>
      </c>
      <c r="CB53" s="119" t="str">
        <f>IF(MIR_2021!BZ62="","-",MIR_2021!BZ62)</f>
        <v>-</v>
      </c>
      <c r="CC53" s="74" t="str">
        <f>IF(MIR_2021!CA62="","-",MIR_2021!CA62)</f>
        <v>-</v>
      </c>
      <c r="CD53" s="74" t="str">
        <f>IF(MIR_2021!CB62="","-",MIR_2021!CB62)</f>
        <v>-</v>
      </c>
      <c r="CE53" s="74" t="str">
        <f>IF(MIR_2021!CC62="","-",MIR_2021!CC62)</f>
        <v>-</v>
      </c>
      <c r="CF53" s="74" t="str">
        <f>IF(MIR_2021!CD62="","-",MIR_2021!CD62)</f>
        <v>-</v>
      </c>
      <c r="CG53" s="74" t="str">
        <f>IF(MIR_2021!CE62="","-",MIR_2021!CE62)</f>
        <v>-</v>
      </c>
      <c r="CH53" s="119" t="str">
        <f>IF(MIR_2021!CF62="","-",MIR_2021!CF62)</f>
        <v>-</v>
      </c>
      <c r="CI53" s="119" t="str">
        <f>IF(MIR_2021!CG62="","-",MIR_2021!CG62)</f>
        <v>-</v>
      </c>
      <c r="CJ53" s="74" t="str">
        <f>IF(MIR_2021!CH62="","-",MIR_2021!CH62)</f>
        <v>-</v>
      </c>
      <c r="CK53" s="74" t="str">
        <f>IF(MIR_2021!CI62="","-",MIR_2021!CI62)</f>
        <v>-</v>
      </c>
      <c r="CL53" s="74" t="str">
        <f>IF(MIR_2021!CJ62="","-",MIR_2021!CJ62)</f>
        <v>-</v>
      </c>
      <c r="CM53" s="74" t="str">
        <f>IF(MIR_2021!CK62="","-",MIR_2021!CK62)</f>
        <v>-</v>
      </c>
      <c r="CN53" s="74" t="str">
        <f>IF(MIR_2021!CL62="","-",MIR_2021!CL62)</f>
        <v>-</v>
      </c>
      <c r="CO53" s="119" t="str">
        <f>IF(MIR_2021!CM62="","-",MIR_2021!CM62)</f>
        <v>-</v>
      </c>
      <c r="CP53" s="119" t="str">
        <f>IF(MIR_2021!CN62="","-",MIR_2021!CN62)</f>
        <v>-</v>
      </c>
      <c r="CQ53" s="74" t="str">
        <f>IF(MIR_2021!CO62="","-",MIR_2021!CO62)</f>
        <v>-</v>
      </c>
      <c r="CR53" s="74" t="str">
        <f>IF(MIR_2021!CP62="","-",MIR_2021!CP62)</f>
        <v>-</v>
      </c>
      <c r="CS53" s="74" t="str">
        <f>IF(MIR_2021!CQ62="","-",MIR_2021!CQ62)</f>
        <v>-</v>
      </c>
      <c r="CT53" s="74" t="str">
        <f>IF(MIR_2021!CR62="","-",MIR_2021!CR62)</f>
        <v>-</v>
      </c>
      <c r="CU53" s="74" t="str">
        <f>IF(MIR_2021!CS62="","-",MIR_2021!CS62)</f>
        <v>-</v>
      </c>
    </row>
    <row r="54" spans="1:99" s="68" customFormat="1" ht="13" x14ac:dyDescent="0.15">
      <c r="A54" s="67">
        <f>+VLOOKUP($D54,Catálogos!$A$14:$E$40,5,0)</f>
        <v>2</v>
      </c>
      <c r="B54" s="69" t="str">
        <f>+VLOOKUP(D54,Catálogos!$A$14:$C$40,3,FALSE)</f>
        <v>Promover el pleno ejercicio de los derechos de acceso a la información pública y de protección de datos personales, así como la transparencia y apertura de las instituciones públicas.</v>
      </c>
      <c r="C54" s="69" t="str">
        <f>+VLOOKUP(D54,Catálogos!$A$14:$F$40,6,FALSE)</f>
        <v>Presidencia</v>
      </c>
      <c r="D54" s="68" t="str">
        <f>+MID(MIR_2021!$D$6,1,3)</f>
        <v>170</v>
      </c>
      <c r="E54" s="69" t="str">
        <f>+MID(MIR_2021!$D$6,7,150)</f>
        <v>Dirección General de Comunicación Social y Difusión</v>
      </c>
      <c r="F54" s="68" t="str">
        <f>IF(MIR_2021!B63=0,F53,MIR_2021!B63)</f>
        <v>GOA09</v>
      </c>
      <c r="G54" s="68" t="str">
        <f>IF(MIR_2021!C63=0,G53,MIR_2021!C63)</f>
        <v>Actividad</v>
      </c>
      <c r="H54" s="69" t="str">
        <f>IF(MIR_2021!D63="",H53,MIR_2021!D63)</f>
        <v>2.2 Aplicación de una encuesta institucional de diagnóstico de los instrumentos de comunicación interna y el impacto de sus mensajes entre el personal del Instituto.</v>
      </c>
      <c r="I54" s="69">
        <f>+MIR_2021!E63</f>
        <v>0</v>
      </c>
      <c r="J54" s="69">
        <f>+MIR_2021!F63</f>
        <v>0</v>
      </c>
      <c r="K54" s="69">
        <f>+MIR_2021!G63</f>
        <v>0</v>
      </c>
      <c r="L54" s="69">
        <f>+MIR_2021!H63</f>
        <v>0</v>
      </c>
      <c r="M54" s="69">
        <f>+MIR_2021!I63</f>
        <v>0</v>
      </c>
      <c r="N54" s="69">
        <f>+MIR_2021!J63</f>
        <v>0</v>
      </c>
      <c r="O54" s="69">
        <f>+MIR_2021!K63</f>
        <v>0</v>
      </c>
      <c r="P54" s="69">
        <f>+MIR_2021!L63</f>
        <v>0</v>
      </c>
      <c r="Q54" s="69">
        <f>+MIR_2021!M63</f>
        <v>0</v>
      </c>
      <c r="R54" s="69">
        <f>+MIR_2021!N63</f>
        <v>0</v>
      </c>
      <c r="S54" s="69">
        <f>+MIR_2021!O63</f>
        <v>0</v>
      </c>
      <c r="T54" s="69">
        <f>+MIR_2021!P63</f>
        <v>0</v>
      </c>
      <c r="U54" s="69">
        <f>+MIR_2021!Q63</f>
        <v>0</v>
      </c>
      <c r="V54" s="69" t="str">
        <f>IF(MIR_2021!R63=0,V53,MIR_2021!R63)</f>
        <v>Anual</v>
      </c>
      <c r="W54" s="69" t="str">
        <f>IF(MIR_2021!S63=0,W53,MIR_2021!S63)</f>
        <v>Porcentaje</v>
      </c>
      <c r="X54" s="69">
        <f>+MIR_2021!V63</f>
        <v>0</v>
      </c>
      <c r="Y54" s="69">
        <f>+MIR_2021!W63</f>
        <v>0</v>
      </c>
      <c r="Z54" s="69">
        <f>+MIR_2021!X63</f>
        <v>0</v>
      </c>
      <c r="AA54" s="69" t="str">
        <f>IF(AND(MIR_2021!Y63="",H54=H53),AA53,MIR_2021!Y63)</f>
        <v>Los resultados de la encuesta son obtenidos en tiempo y forma.</v>
      </c>
      <c r="AB54" s="69">
        <f>+MIR_2021!Z63</f>
        <v>0</v>
      </c>
      <c r="AC54" s="69">
        <f>+MIR_2021!AA63</f>
        <v>0</v>
      </c>
      <c r="AD54" s="69">
        <f>+MIR_2021!AB63</f>
        <v>0</v>
      </c>
      <c r="AE54" s="77">
        <f>+MIR_2021!AC63</f>
        <v>0</v>
      </c>
      <c r="AF54" s="77">
        <f>+MIR_2021!AD63</f>
        <v>0</v>
      </c>
      <c r="AG54" s="68">
        <f>+MIR_2021!AE63</f>
        <v>0</v>
      </c>
      <c r="AH54" s="68">
        <f>+MIR_2021!AF63</f>
        <v>0</v>
      </c>
      <c r="AI54" s="68">
        <f>+MIR_2021!AG63</f>
        <v>0</v>
      </c>
      <c r="AJ54" s="68">
        <f>+MIR_2021!AH63</f>
        <v>0</v>
      </c>
      <c r="AK54" s="68">
        <f>+MIR_2021!AN63</f>
        <v>0</v>
      </c>
      <c r="AL54" s="68" t="str">
        <f ca="1">IF(MIR_2021!AO63="","-",IF(AN54="No aplica","-",IF(MIR_2021!AO63="Sin avance","Sin avance",IF(MIR_2021!AO63&lt;&gt;"Sin avance",IFERROR(_xlfn.FORMULATEXT(MIR_2021!AO63),CONCATENATE("=",MIR_2021!AO63)),"0"))))</f>
        <v>-</v>
      </c>
      <c r="AM54" s="68">
        <f>+MIR_2021!AP63</f>
        <v>0</v>
      </c>
      <c r="AN54" s="68">
        <f>+MIR_2021!AQ63</f>
        <v>0</v>
      </c>
      <c r="AO54" s="68">
        <f>+MIR_2021!AR63</f>
        <v>0</v>
      </c>
      <c r="AP54" s="78" t="str">
        <f>IF(MIR_2021!AS63="","-",MIR_2021!AS63)</f>
        <v>-</v>
      </c>
      <c r="AQ54" s="68">
        <f>+MIR_2021!AT63</f>
        <v>0</v>
      </c>
      <c r="AR54" s="68" t="str">
        <f ca="1">+IF(MIR_2021!AU63="","-",IF(AT54="No aplica","-",IF(MIR_2021!AU63="Sin avance","Sin avance",IF(MIR_2021!AU63&lt;&gt;"Sin avance",IFERROR(_xlfn.FORMULATEXT(MIR_2021!AU63),CONCATENATE("=",MIR_2021!AU63)),"0"))))</f>
        <v>-</v>
      </c>
      <c r="AS54" s="68">
        <f>+MIR_2021!AV63</f>
        <v>0</v>
      </c>
      <c r="AT54" s="68">
        <f>+MIR_2021!AW63</f>
        <v>0</v>
      </c>
      <c r="AU54" s="68">
        <f>+MIR_2021!AX63</f>
        <v>0</v>
      </c>
      <c r="AV54" s="78" t="str">
        <f>IF(MIR_2021!AY63="","-",MIR_2021!AY63)</f>
        <v>-</v>
      </c>
      <c r="AW54" s="68">
        <f>+MIR_2021!AZ63</f>
        <v>0</v>
      </c>
      <c r="AX54" s="70" t="str">
        <f ca="1">+IF(MIR_2021!BA63="","-",IF(AZ54="No aplica","-",IF(MIR_2021!BA63="Sin avance","Sin avance",IF(MIR_2021!BA63&lt;&gt;"Sin avance",IFERROR(_xlfn.FORMULATEXT(MIR_2021!BA63),CONCATENATE("=",MIR_2021!BA63)),"0"))))</f>
        <v>-</v>
      </c>
      <c r="AY54" s="68">
        <f>+MIR_2021!BB63</f>
        <v>0</v>
      </c>
      <c r="AZ54" s="68">
        <f>+MIR_2021!BC63</f>
        <v>0</v>
      </c>
      <c r="BA54" s="68">
        <f>+MIR_2021!BD63</f>
        <v>0</v>
      </c>
      <c r="BB54" s="78" t="str">
        <f>IF(MIR_2021!BE63="","-",MIR_2021!BE63)</f>
        <v>-</v>
      </c>
      <c r="BC54" s="68">
        <f>+MIR_2021!BF63</f>
        <v>0</v>
      </c>
      <c r="BD54" s="68" t="str">
        <f ca="1">+IF(MIR_2021!BG63="","-",IF(BF54="No aplica","-",IF(MIR_2021!BG63="Sin avance","Sin avance",IF(MIR_2021!BG63&lt;&gt;"Sin avance",IFERROR(_xlfn.FORMULATEXT(MIR_2021!BG63),CONCATENATE("=",MIR_2021!BG63)),"0"))))</f>
        <v>-</v>
      </c>
      <c r="BE54" s="68">
        <f>+MIR_2021!BH63</f>
        <v>0</v>
      </c>
      <c r="BF54" s="68">
        <f>+MIR_2021!BI63</f>
        <v>0</v>
      </c>
      <c r="BG54" s="68">
        <f>+MIR_2021!BJ63</f>
        <v>0</v>
      </c>
      <c r="BH54" s="78" t="str">
        <f>IF(MIR_2021!BK63="","-",MIR_2021!BK63)</f>
        <v>-</v>
      </c>
      <c r="BI54" s="68">
        <f>+MIR_2021!AH63</f>
        <v>0</v>
      </c>
      <c r="BJ54" s="71" t="str">
        <f ca="1">+IF(MIR_2021!AI63="","-",IF(BL54="No aplica","-",IF(MIR_2021!AI63="Sin avance","Sin avance",IF(MIR_2021!AI63&lt;&gt;"Sin avance",IFERROR(_xlfn.FORMULATEXT(MIR_2021!AI63),CONCATENATE("=",MIR_2021!AI63)),"-"))))</f>
        <v>-</v>
      </c>
      <c r="BK54" s="68">
        <f>+MIR_2021!AJ63</f>
        <v>0</v>
      </c>
      <c r="BL54" s="68">
        <f>+MIR_2021!AK63</f>
        <v>0</v>
      </c>
      <c r="BM54" s="68">
        <f>+MIR_2021!AL63</f>
        <v>0</v>
      </c>
      <c r="BN54" s="78" t="str">
        <f>IF(MIR_2021!AM63="","-",MIR_2021!AM63)</f>
        <v>-</v>
      </c>
      <c r="BO54" s="119" t="str">
        <f>IF(MIR_2021!BL63="","-",MIR_2021!BL63)</f>
        <v>-</v>
      </c>
      <c r="BP54" s="119" t="str">
        <f>IF(MIR_2021!BM63="","-",MIR_2021!BM63)</f>
        <v>-</v>
      </c>
      <c r="BQ54" s="119" t="str">
        <f>IF(MIR_2021!BN63="","-",MIR_2021!BN63)</f>
        <v>-</v>
      </c>
      <c r="BR54" s="119" t="str">
        <f>IF(MIR_2021!BO63="","-",MIR_2021!BO63)</f>
        <v>-</v>
      </c>
      <c r="BS54" s="74" t="str">
        <f>IF(MIR_2021!BP63="","-",MIR_2021!BP63)</f>
        <v>-</v>
      </c>
      <c r="BT54" s="119" t="str">
        <f>IF(MIR_2021!BR63="","-",MIR_2021!BR63)</f>
        <v>-</v>
      </c>
      <c r="BU54" s="119" t="str">
        <f>IF(MIR_2021!BS63="","-",MIR_2021!BS63)</f>
        <v>-</v>
      </c>
      <c r="BV54" s="74" t="str">
        <f>IF(MIR_2021!BT63="","-",MIR_2021!BT63)</f>
        <v>-</v>
      </c>
      <c r="BW54" s="74" t="str">
        <f>IF(MIR_2021!BU63="","-",MIR_2021!BU63)</f>
        <v>-</v>
      </c>
      <c r="BX54" s="74" t="str">
        <f>IF(MIR_2021!BV63="","-",MIR_2021!BV63)</f>
        <v>-</v>
      </c>
      <c r="BY54" s="74" t="str">
        <f>IF(MIR_2021!BW63="","-",MIR_2021!BW63)</f>
        <v>-</v>
      </c>
      <c r="BZ54" s="74" t="str">
        <f>IF(MIR_2021!BX63="","-",MIR_2021!BX63)</f>
        <v>-</v>
      </c>
      <c r="CA54" s="119" t="str">
        <f>IF(MIR_2021!BY63="","-",MIR_2021!BY63)</f>
        <v>-</v>
      </c>
      <c r="CB54" s="119" t="str">
        <f>IF(MIR_2021!BZ63="","-",MIR_2021!BZ63)</f>
        <v>-</v>
      </c>
      <c r="CC54" s="74" t="str">
        <f>IF(MIR_2021!CA63="","-",MIR_2021!CA63)</f>
        <v>-</v>
      </c>
      <c r="CD54" s="74" t="str">
        <f>IF(MIR_2021!CB63="","-",MIR_2021!CB63)</f>
        <v>-</v>
      </c>
      <c r="CE54" s="74" t="str">
        <f>IF(MIR_2021!CC63="","-",MIR_2021!CC63)</f>
        <v>-</v>
      </c>
      <c r="CF54" s="74" t="str">
        <f>IF(MIR_2021!CD63="","-",MIR_2021!CD63)</f>
        <v>-</v>
      </c>
      <c r="CG54" s="74" t="str">
        <f>IF(MIR_2021!CE63="","-",MIR_2021!CE63)</f>
        <v>-</v>
      </c>
      <c r="CH54" s="119" t="str">
        <f>IF(MIR_2021!CF63="","-",MIR_2021!CF63)</f>
        <v>-</v>
      </c>
      <c r="CI54" s="119" t="str">
        <f>IF(MIR_2021!CG63="","-",MIR_2021!CG63)</f>
        <v>-</v>
      </c>
      <c r="CJ54" s="74" t="str">
        <f>IF(MIR_2021!CH63="","-",MIR_2021!CH63)</f>
        <v>-</v>
      </c>
      <c r="CK54" s="74" t="str">
        <f>IF(MIR_2021!CI63="","-",MIR_2021!CI63)</f>
        <v>-</v>
      </c>
      <c r="CL54" s="74" t="str">
        <f>IF(MIR_2021!CJ63="","-",MIR_2021!CJ63)</f>
        <v>-</v>
      </c>
      <c r="CM54" s="74" t="str">
        <f>IF(MIR_2021!CK63="","-",MIR_2021!CK63)</f>
        <v>-</v>
      </c>
      <c r="CN54" s="74" t="str">
        <f>IF(MIR_2021!CL63="","-",MIR_2021!CL63)</f>
        <v>-</v>
      </c>
      <c r="CO54" s="119" t="str">
        <f>IF(MIR_2021!CM63="","-",MIR_2021!CM63)</f>
        <v>-</v>
      </c>
      <c r="CP54" s="119" t="str">
        <f>IF(MIR_2021!CN63="","-",MIR_2021!CN63)</f>
        <v>-</v>
      </c>
      <c r="CQ54" s="74" t="str">
        <f>IF(MIR_2021!CO63="","-",MIR_2021!CO63)</f>
        <v>-</v>
      </c>
      <c r="CR54" s="74" t="str">
        <f>IF(MIR_2021!CP63="","-",MIR_2021!CP63)</f>
        <v>-</v>
      </c>
      <c r="CS54" s="74" t="str">
        <f>IF(MIR_2021!CQ63="","-",MIR_2021!CQ63)</f>
        <v>-</v>
      </c>
      <c r="CT54" s="74" t="str">
        <f>IF(MIR_2021!CR63="","-",MIR_2021!CR63)</f>
        <v>-</v>
      </c>
      <c r="CU54" s="74" t="str">
        <f>IF(MIR_2021!CS63="","-",MIR_2021!CS63)</f>
        <v>-</v>
      </c>
    </row>
    <row r="55" spans="1:99" s="68" customFormat="1" ht="13" x14ac:dyDescent="0.15">
      <c r="A55" s="67">
        <f>+VLOOKUP($D55,Catálogos!$A$14:$E$40,5,0)</f>
        <v>2</v>
      </c>
      <c r="B55" s="69" t="str">
        <f>+VLOOKUP(D55,Catálogos!$A$14:$C$40,3,FALSE)</f>
        <v>Promover el pleno ejercicio de los derechos de acceso a la información pública y de protección de datos personales, así como la transparencia y apertura de las instituciones públicas.</v>
      </c>
      <c r="C55" s="69" t="str">
        <f>+VLOOKUP(D55,Catálogos!$A$14:$F$40,6,FALSE)</f>
        <v>Presidencia</v>
      </c>
      <c r="D55" s="68" t="str">
        <f>+MID(MIR_2021!$D$6,1,3)</f>
        <v>170</v>
      </c>
      <c r="E55" s="69" t="str">
        <f>+MID(MIR_2021!$D$6,7,150)</f>
        <v>Dirección General de Comunicación Social y Difusión</v>
      </c>
      <c r="F55" s="68" t="str">
        <f>IF(MIR_2021!B64=0,F54,MIR_2021!B64)</f>
        <v>GOA09</v>
      </c>
      <c r="G55" s="68" t="str">
        <f>IF(MIR_2021!C64=0,G54,MIR_2021!C64)</f>
        <v>Actividad</v>
      </c>
      <c r="H55" s="69" t="str">
        <f>IF(MIR_2021!D64="",H54,MIR_2021!D64)</f>
        <v>2.2 Aplicación de una encuesta institucional de diagnóstico de los instrumentos de comunicación interna y el impacto de sus mensajes entre el personal del Instituto.</v>
      </c>
      <c r="I55" s="69">
        <f>+MIR_2021!E64</f>
        <v>0</v>
      </c>
      <c r="J55" s="69">
        <f>+MIR_2021!F64</f>
        <v>0</v>
      </c>
      <c r="K55" s="69">
        <f>+MIR_2021!G64</f>
        <v>0</v>
      </c>
      <c r="L55" s="69">
        <f>+MIR_2021!H64</f>
        <v>0</v>
      </c>
      <c r="M55" s="69">
        <f>+MIR_2021!I64</f>
        <v>0</v>
      </c>
      <c r="N55" s="69">
        <f>+MIR_2021!J64</f>
        <v>0</v>
      </c>
      <c r="O55" s="69">
        <f>+MIR_2021!K64</f>
        <v>0</v>
      </c>
      <c r="P55" s="69">
        <f>+MIR_2021!L64</f>
        <v>0</v>
      </c>
      <c r="Q55" s="69">
        <f>+MIR_2021!M64</f>
        <v>0</v>
      </c>
      <c r="R55" s="69">
        <f>+MIR_2021!N64</f>
        <v>0</v>
      </c>
      <c r="S55" s="69">
        <f>+MIR_2021!O64</f>
        <v>0</v>
      </c>
      <c r="T55" s="69">
        <f>+MIR_2021!P64</f>
        <v>0</v>
      </c>
      <c r="U55" s="69">
        <f>+MIR_2021!Q64</f>
        <v>0</v>
      </c>
      <c r="V55" s="69" t="str">
        <f>IF(MIR_2021!R64=0,V54,MIR_2021!R64)</f>
        <v>Anual</v>
      </c>
      <c r="W55" s="69" t="str">
        <f>IF(MIR_2021!S64=0,W54,MIR_2021!S64)</f>
        <v>Porcentaje</v>
      </c>
      <c r="X55" s="69">
        <f>+MIR_2021!V64</f>
        <v>0</v>
      </c>
      <c r="Y55" s="69">
        <f>+MIR_2021!W64</f>
        <v>0</v>
      </c>
      <c r="Z55" s="69">
        <f>+MIR_2021!X64</f>
        <v>0</v>
      </c>
      <c r="AA55" s="69" t="str">
        <f>IF(AND(MIR_2021!Y64="",H55=H54),AA54,MIR_2021!Y64)</f>
        <v>Los resultados de la encuesta son obtenidos en tiempo y forma.</v>
      </c>
      <c r="AB55" s="69">
        <f>+MIR_2021!Z64</f>
        <v>0</v>
      </c>
      <c r="AC55" s="69">
        <f>+MIR_2021!AA64</f>
        <v>0</v>
      </c>
      <c r="AD55" s="69">
        <f>+MIR_2021!AB64</f>
        <v>0</v>
      </c>
      <c r="AE55" s="77">
        <f>+MIR_2021!AC64</f>
        <v>0</v>
      </c>
      <c r="AF55" s="77">
        <f>+MIR_2021!AD64</f>
        <v>0</v>
      </c>
      <c r="AG55" s="68">
        <f>+MIR_2021!AE64</f>
        <v>0</v>
      </c>
      <c r="AH55" s="68">
        <f>+MIR_2021!AF64</f>
        <v>0</v>
      </c>
      <c r="AI55" s="68">
        <f>+MIR_2021!AG64</f>
        <v>0</v>
      </c>
      <c r="AJ55" s="68">
        <f>+MIR_2021!AH64</f>
        <v>0</v>
      </c>
      <c r="AK55" s="68">
        <f>+MIR_2021!AN64</f>
        <v>0</v>
      </c>
      <c r="AL55" s="68" t="str">
        <f ca="1">IF(MIR_2021!AO64="","-",IF(AN55="No aplica","-",IF(MIR_2021!AO64="Sin avance","Sin avance",IF(MIR_2021!AO64&lt;&gt;"Sin avance",IFERROR(_xlfn.FORMULATEXT(MIR_2021!AO64),CONCATENATE("=",MIR_2021!AO64)),"0"))))</f>
        <v>-</v>
      </c>
      <c r="AM55" s="68">
        <f>+MIR_2021!AP64</f>
        <v>0</v>
      </c>
      <c r="AN55" s="68">
        <f>+MIR_2021!AQ64</f>
        <v>0</v>
      </c>
      <c r="AO55" s="68">
        <f>+MIR_2021!AR64</f>
        <v>0</v>
      </c>
      <c r="AP55" s="78" t="str">
        <f>IF(MIR_2021!AS64="","-",MIR_2021!AS64)</f>
        <v>-</v>
      </c>
      <c r="AQ55" s="68">
        <f>+MIR_2021!AT64</f>
        <v>0</v>
      </c>
      <c r="AR55" s="68" t="str">
        <f ca="1">+IF(MIR_2021!AU64="","-",IF(AT55="No aplica","-",IF(MIR_2021!AU64="Sin avance","Sin avance",IF(MIR_2021!AU64&lt;&gt;"Sin avance",IFERROR(_xlfn.FORMULATEXT(MIR_2021!AU64),CONCATENATE("=",MIR_2021!AU64)),"0"))))</f>
        <v>-</v>
      </c>
      <c r="AS55" s="68">
        <f>+MIR_2021!AV64</f>
        <v>0</v>
      </c>
      <c r="AT55" s="68">
        <f>+MIR_2021!AW64</f>
        <v>0</v>
      </c>
      <c r="AU55" s="68">
        <f>+MIR_2021!AX64</f>
        <v>0</v>
      </c>
      <c r="AV55" s="78" t="str">
        <f>IF(MIR_2021!AY64="","-",MIR_2021!AY64)</f>
        <v>-</v>
      </c>
      <c r="AW55" s="68">
        <f>+MIR_2021!AZ64</f>
        <v>0</v>
      </c>
      <c r="AX55" s="70" t="str">
        <f ca="1">+IF(MIR_2021!BA64="","-",IF(AZ55="No aplica","-",IF(MIR_2021!BA64="Sin avance","Sin avance",IF(MIR_2021!BA64&lt;&gt;"Sin avance",IFERROR(_xlfn.FORMULATEXT(MIR_2021!BA64),CONCATENATE("=",MIR_2021!BA64)),"0"))))</f>
        <v>-</v>
      </c>
      <c r="AY55" s="68">
        <f>+MIR_2021!BB64</f>
        <v>0</v>
      </c>
      <c r="AZ55" s="68">
        <f>+MIR_2021!BC64</f>
        <v>0</v>
      </c>
      <c r="BA55" s="68">
        <f>+MIR_2021!BD64</f>
        <v>0</v>
      </c>
      <c r="BB55" s="78" t="str">
        <f>IF(MIR_2021!BE64="","-",MIR_2021!BE64)</f>
        <v>-</v>
      </c>
      <c r="BC55" s="68">
        <f>+MIR_2021!BF64</f>
        <v>0</v>
      </c>
      <c r="BD55" s="68" t="str">
        <f ca="1">+IF(MIR_2021!BG64="","-",IF(BF55="No aplica","-",IF(MIR_2021!BG64="Sin avance","Sin avance",IF(MIR_2021!BG64&lt;&gt;"Sin avance",IFERROR(_xlfn.FORMULATEXT(MIR_2021!BG64),CONCATENATE("=",MIR_2021!BG64)),"0"))))</f>
        <v>-</v>
      </c>
      <c r="BE55" s="68">
        <f>+MIR_2021!BH64</f>
        <v>0</v>
      </c>
      <c r="BF55" s="68">
        <f>+MIR_2021!BI64</f>
        <v>0</v>
      </c>
      <c r="BG55" s="68">
        <f>+MIR_2021!BJ64</f>
        <v>0</v>
      </c>
      <c r="BH55" s="78" t="str">
        <f>IF(MIR_2021!BK64="","-",MIR_2021!BK64)</f>
        <v>-</v>
      </c>
      <c r="BI55" s="68">
        <f>+MIR_2021!AH64</f>
        <v>0</v>
      </c>
      <c r="BJ55" s="71" t="str">
        <f ca="1">+IF(MIR_2021!AI64="","-",IF(BL55="No aplica","-",IF(MIR_2021!AI64="Sin avance","Sin avance",IF(MIR_2021!AI64&lt;&gt;"Sin avance",IFERROR(_xlfn.FORMULATEXT(MIR_2021!AI64),CONCATENATE("=",MIR_2021!AI64)),"-"))))</f>
        <v>-</v>
      </c>
      <c r="BK55" s="68">
        <f>+MIR_2021!AJ64</f>
        <v>0</v>
      </c>
      <c r="BL55" s="68">
        <f>+MIR_2021!AK64</f>
        <v>0</v>
      </c>
      <c r="BM55" s="68">
        <f>+MIR_2021!AL64</f>
        <v>0</v>
      </c>
      <c r="BN55" s="78" t="str">
        <f>IF(MIR_2021!AM64="","-",MIR_2021!AM64)</f>
        <v>-</v>
      </c>
      <c r="BO55" s="119" t="str">
        <f>IF(MIR_2021!BL64="","-",MIR_2021!BL64)</f>
        <v>-</v>
      </c>
      <c r="BP55" s="119" t="str">
        <f>IF(MIR_2021!BM64="","-",MIR_2021!BM64)</f>
        <v>-</v>
      </c>
      <c r="BQ55" s="119" t="str">
        <f>IF(MIR_2021!BN64="","-",MIR_2021!BN64)</f>
        <v>-</v>
      </c>
      <c r="BR55" s="119" t="str">
        <f>IF(MIR_2021!BO64="","-",MIR_2021!BO64)</f>
        <v>-</v>
      </c>
      <c r="BS55" s="74" t="str">
        <f>IF(MIR_2021!BP64="","-",MIR_2021!BP64)</f>
        <v>-</v>
      </c>
      <c r="BT55" s="119" t="str">
        <f>IF(MIR_2021!BR64="","-",MIR_2021!BR64)</f>
        <v>-</v>
      </c>
      <c r="BU55" s="119" t="str">
        <f>IF(MIR_2021!BS64="","-",MIR_2021!BS64)</f>
        <v>-</v>
      </c>
      <c r="BV55" s="74" t="str">
        <f>IF(MIR_2021!BT64="","-",MIR_2021!BT64)</f>
        <v>-</v>
      </c>
      <c r="BW55" s="74" t="str">
        <f>IF(MIR_2021!BU64="","-",MIR_2021!BU64)</f>
        <v>-</v>
      </c>
      <c r="BX55" s="74" t="str">
        <f>IF(MIR_2021!BV64="","-",MIR_2021!BV64)</f>
        <v>-</v>
      </c>
      <c r="BY55" s="74" t="str">
        <f>IF(MIR_2021!BW64="","-",MIR_2021!BW64)</f>
        <v>-</v>
      </c>
      <c r="BZ55" s="74" t="str">
        <f>IF(MIR_2021!BX64="","-",MIR_2021!BX64)</f>
        <v>-</v>
      </c>
      <c r="CA55" s="119" t="str">
        <f>IF(MIR_2021!BY64="","-",MIR_2021!BY64)</f>
        <v>-</v>
      </c>
      <c r="CB55" s="119" t="str">
        <f>IF(MIR_2021!BZ64="","-",MIR_2021!BZ64)</f>
        <v>-</v>
      </c>
      <c r="CC55" s="74" t="str">
        <f>IF(MIR_2021!CA64="","-",MIR_2021!CA64)</f>
        <v>-</v>
      </c>
      <c r="CD55" s="74" t="str">
        <f>IF(MIR_2021!CB64="","-",MIR_2021!CB64)</f>
        <v>-</v>
      </c>
      <c r="CE55" s="74" t="str">
        <f>IF(MIR_2021!CC64="","-",MIR_2021!CC64)</f>
        <v>-</v>
      </c>
      <c r="CF55" s="74" t="str">
        <f>IF(MIR_2021!CD64="","-",MIR_2021!CD64)</f>
        <v>-</v>
      </c>
      <c r="CG55" s="74" t="str">
        <f>IF(MIR_2021!CE64="","-",MIR_2021!CE64)</f>
        <v>-</v>
      </c>
      <c r="CH55" s="119" t="str">
        <f>IF(MIR_2021!CF64="","-",MIR_2021!CF64)</f>
        <v>-</v>
      </c>
      <c r="CI55" s="119" t="str">
        <f>IF(MIR_2021!CG64="","-",MIR_2021!CG64)</f>
        <v>-</v>
      </c>
      <c r="CJ55" s="74" t="str">
        <f>IF(MIR_2021!CH64="","-",MIR_2021!CH64)</f>
        <v>-</v>
      </c>
      <c r="CK55" s="74" t="str">
        <f>IF(MIR_2021!CI64="","-",MIR_2021!CI64)</f>
        <v>-</v>
      </c>
      <c r="CL55" s="74" t="str">
        <f>IF(MIR_2021!CJ64="","-",MIR_2021!CJ64)</f>
        <v>-</v>
      </c>
      <c r="CM55" s="74" t="str">
        <f>IF(MIR_2021!CK64="","-",MIR_2021!CK64)</f>
        <v>-</v>
      </c>
      <c r="CN55" s="74" t="str">
        <f>IF(MIR_2021!CL64="","-",MIR_2021!CL64)</f>
        <v>-</v>
      </c>
      <c r="CO55" s="119" t="str">
        <f>IF(MIR_2021!CM64="","-",MIR_2021!CM64)</f>
        <v>-</v>
      </c>
      <c r="CP55" s="119" t="str">
        <f>IF(MIR_2021!CN64="","-",MIR_2021!CN64)</f>
        <v>-</v>
      </c>
      <c r="CQ55" s="74" t="str">
        <f>IF(MIR_2021!CO64="","-",MIR_2021!CO64)</f>
        <v>-</v>
      </c>
      <c r="CR55" s="74" t="str">
        <f>IF(MIR_2021!CP64="","-",MIR_2021!CP64)</f>
        <v>-</v>
      </c>
      <c r="CS55" s="74" t="str">
        <f>IF(MIR_2021!CQ64="","-",MIR_2021!CQ64)</f>
        <v>-</v>
      </c>
      <c r="CT55" s="74" t="str">
        <f>IF(MIR_2021!CR64="","-",MIR_2021!CR64)</f>
        <v>-</v>
      </c>
      <c r="CU55" s="74" t="str">
        <f>IF(MIR_2021!CS64="","-",MIR_2021!CS64)</f>
        <v>-</v>
      </c>
    </row>
    <row r="56" spans="1:99" s="68" customFormat="1" ht="13" x14ac:dyDescent="0.15">
      <c r="A56" s="67">
        <f>+VLOOKUP($D56,Catálogos!$A$14:$E$40,5,0)</f>
        <v>2</v>
      </c>
      <c r="B56" s="69" t="str">
        <f>+VLOOKUP(D56,Catálogos!$A$14:$C$40,3,FALSE)</f>
        <v>Promover el pleno ejercicio de los derechos de acceso a la información pública y de protección de datos personales, así como la transparencia y apertura de las instituciones públicas.</v>
      </c>
      <c r="C56" s="69" t="str">
        <f>+VLOOKUP(D56,Catálogos!$A$14:$F$40,6,FALSE)</f>
        <v>Presidencia</v>
      </c>
      <c r="D56" s="68" t="str">
        <f>+MID(MIR_2021!$D$6,1,3)</f>
        <v>170</v>
      </c>
      <c r="E56" s="69" t="str">
        <f>+MID(MIR_2021!$D$6,7,150)</f>
        <v>Dirección General de Comunicación Social y Difusión</v>
      </c>
      <c r="F56" s="68" t="str">
        <f>IF(MIR_2021!B65=0,F55,MIR_2021!B65)</f>
        <v>GOA09</v>
      </c>
      <c r="G56" s="68" t="str">
        <f>IF(MIR_2021!C65=0,G55,MIR_2021!C65)</f>
        <v>Actividad</v>
      </c>
      <c r="H56" s="69" t="str">
        <f>IF(MIR_2021!D65="",H55,MIR_2021!D65)</f>
        <v>2.2 Aplicación de una encuesta institucional de diagnóstico de los instrumentos de comunicación interna y el impacto de sus mensajes entre el personal del Instituto.</v>
      </c>
      <c r="I56" s="69">
        <f>+MIR_2021!E65</f>
        <v>0</v>
      </c>
      <c r="J56" s="69">
        <f>+MIR_2021!F65</f>
        <v>0</v>
      </c>
      <c r="K56" s="69">
        <f>+MIR_2021!G65</f>
        <v>0</v>
      </c>
      <c r="L56" s="69">
        <f>+MIR_2021!H65</f>
        <v>0</v>
      </c>
      <c r="M56" s="69">
        <f>+MIR_2021!I65</f>
        <v>0</v>
      </c>
      <c r="N56" s="69">
        <f>+MIR_2021!J65</f>
        <v>0</v>
      </c>
      <c r="O56" s="69">
        <f>+MIR_2021!K65</f>
        <v>0</v>
      </c>
      <c r="P56" s="69">
        <f>+MIR_2021!L65</f>
        <v>0</v>
      </c>
      <c r="Q56" s="69">
        <f>+MIR_2021!M65</f>
        <v>0</v>
      </c>
      <c r="R56" s="69">
        <f>+MIR_2021!N65</f>
        <v>0</v>
      </c>
      <c r="S56" s="69">
        <f>+MIR_2021!O65</f>
        <v>0</v>
      </c>
      <c r="T56" s="69">
        <f>+MIR_2021!P65</f>
        <v>0</v>
      </c>
      <c r="U56" s="69">
        <f>+MIR_2021!Q65</f>
        <v>0</v>
      </c>
      <c r="V56" s="69" t="str">
        <f>IF(MIR_2021!R65=0,V55,MIR_2021!R65)</f>
        <v>Anual</v>
      </c>
      <c r="W56" s="69" t="str">
        <f>IF(MIR_2021!S65=0,W55,MIR_2021!S65)</f>
        <v>Porcentaje</v>
      </c>
      <c r="X56" s="69">
        <f>+MIR_2021!V65</f>
        <v>0</v>
      </c>
      <c r="Y56" s="69">
        <f>+MIR_2021!W65</f>
        <v>0</v>
      </c>
      <c r="Z56" s="69">
        <f>+MIR_2021!X65</f>
        <v>0</v>
      </c>
      <c r="AA56" s="69" t="str">
        <f>IF(AND(MIR_2021!Y65="",H56=H55),AA55,MIR_2021!Y65)</f>
        <v>Los resultados de la encuesta son obtenidos en tiempo y forma.</v>
      </c>
      <c r="AB56" s="69">
        <f>+MIR_2021!Z65</f>
        <v>0</v>
      </c>
      <c r="AC56" s="69">
        <f>+MIR_2021!AA65</f>
        <v>0</v>
      </c>
      <c r="AD56" s="69">
        <f>+MIR_2021!AB65</f>
        <v>0</v>
      </c>
      <c r="AE56" s="77">
        <f>+MIR_2021!AC65</f>
        <v>0</v>
      </c>
      <c r="AF56" s="77">
        <f>+MIR_2021!AD65</f>
        <v>0</v>
      </c>
      <c r="AG56" s="68">
        <f>+MIR_2021!AE65</f>
        <v>0</v>
      </c>
      <c r="AH56" s="68">
        <f>+MIR_2021!AF65</f>
        <v>0</v>
      </c>
      <c r="AI56" s="68">
        <f>+MIR_2021!AG65</f>
        <v>0</v>
      </c>
      <c r="AJ56" s="68">
        <f>+MIR_2021!AH65</f>
        <v>0</v>
      </c>
      <c r="AK56" s="68">
        <f>+MIR_2021!AN65</f>
        <v>0</v>
      </c>
      <c r="AL56" s="68" t="str">
        <f ca="1">IF(MIR_2021!AO65="","-",IF(AN56="No aplica","-",IF(MIR_2021!AO65="Sin avance","Sin avance",IF(MIR_2021!AO65&lt;&gt;"Sin avance",IFERROR(_xlfn.FORMULATEXT(MIR_2021!AO65),CONCATENATE("=",MIR_2021!AO65)),"0"))))</f>
        <v>-</v>
      </c>
      <c r="AM56" s="68">
        <f>+MIR_2021!AP65</f>
        <v>0</v>
      </c>
      <c r="AN56" s="68">
        <f>+MIR_2021!AQ65</f>
        <v>0</v>
      </c>
      <c r="AO56" s="68">
        <f>+MIR_2021!AR65</f>
        <v>0</v>
      </c>
      <c r="AP56" s="78" t="str">
        <f>IF(MIR_2021!AS65="","-",MIR_2021!AS65)</f>
        <v>-</v>
      </c>
      <c r="AQ56" s="68">
        <f>+MIR_2021!AT65</f>
        <v>0</v>
      </c>
      <c r="AR56" s="68" t="str">
        <f ca="1">+IF(MIR_2021!AU65="","-",IF(AT56="No aplica","-",IF(MIR_2021!AU65="Sin avance","Sin avance",IF(MIR_2021!AU65&lt;&gt;"Sin avance",IFERROR(_xlfn.FORMULATEXT(MIR_2021!AU65),CONCATENATE("=",MIR_2021!AU65)),"0"))))</f>
        <v>-</v>
      </c>
      <c r="AS56" s="68">
        <f>+MIR_2021!AV65</f>
        <v>0</v>
      </c>
      <c r="AT56" s="68">
        <f>+MIR_2021!AW65</f>
        <v>0</v>
      </c>
      <c r="AU56" s="68">
        <f>+MIR_2021!AX65</f>
        <v>0</v>
      </c>
      <c r="AV56" s="78" t="str">
        <f>IF(MIR_2021!AY65="","-",MIR_2021!AY65)</f>
        <v>-</v>
      </c>
      <c r="AW56" s="68">
        <f>+MIR_2021!AZ65</f>
        <v>0</v>
      </c>
      <c r="AX56" s="70" t="str">
        <f ca="1">+IF(MIR_2021!BA65="","-",IF(AZ56="No aplica","-",IF(MIR_2021!BA65="Sin avance","Sin avance",IF(MIR_2021!BA65&lt;&gt;"Sin avance",IFERROR(_xlfn.FORMULATEXT(MIR_2021!BA65),CONCATENATE("=",MIR_2021!BA65)),"0"))))</f>
        <v>-</v>
      </c>
      <c r="AY56" s="68">
        <f>+MIR_2021!BB65</f>
        <v>0</v>
      </c>
      <c r="AZ56" s="68">
        <f>+MIR_2021!BC65</f>
        <v>0</v>
      </c>
      <c r="BA56" s="68">
        <f>+MIR_2021!BD65</f>
        <v>0</v>
      </c>
      <c r="BB56" s="78" t="str">
        <f>IF(MIR_2021!BE65="","-",MIR_2021!BE65)</f>
        <v>-</v>
      </c>
      <c r="BC56" s="68">
        <f>+MIR_2021!BF65</f>
        <v>0</v>
      </c>
      <c r="BD56" s="68" t="str">
        <f ca="1">+IF(MIR_2021!BG65="","-",IF(BF56="No aplica","-",IF(MIR_2021!BG65="Sin avance","Sin avance",IF(MIR_2021!BG65&lt;&gt;"Sin avance",IFERROR(_xlfn.FORMULATEXT(MIR_2021!BG65),CONCATENATE("=",MIR_2021!BG65)),"0"))))</f>
        <v>-</v>
      </c>
      <c r="BE56" s="68">
        <f>+MIR_2021!BH65</f>
        <v>0</v>
      </c>
      <c r="BF56" s="68">
        <f>+MIR_2021!BI65</f>
        <v>0</v>
      </c>
      <c r="BG56" s="68">
        <f>+MIR_2021!BJ65</f>
        <v>0</v>
      </c>
      <c r="BH56" s="78" t="str">
        <f>IF(MIR_2021!BK65="","-",MIR_2021!BK65)</f>
        <v>-</v>
      </c>
      <c r="BI56" s="68">
        <f>+MIR_2021!AH65</f>
        <v>0</v>
      </c>
      <c r="BJ56" s="71" t="str">
        <f ca="1">+IF(MIR_2021!AI65="","-",IF(BL56="No aplica","-",IF(MIR_2021!AI65="Sin avance","Sin avance",IF(MIR_2021!AI65&lt;&gt;"Sin avance",IFERROR(_xlfn.FORMULATEXT(MIR_2021!AI65),CONCATENATE("=",MIR_2021!AI65)),"-"))))</f>
        <v>-</v>
      </c>
      <c r="BK56" s="68">
        <f>+MIR_2021!AJ65</f>
        <v>0</v>
      </c>
      <c r="BL56" s="68">
        <f>+MIR_2021!AK65</f>
        <v>0</v>
      </c>
      <c r="BM56" s="68">
        <f>+MIR_2021!AL65</f>
        <v>0</v>
      </c>
      <c r="BN56" s="78" t="str">
        <f>IF(MIR_2021!AM65="","-",MIR_2021!AM65)</f>
        <v>-</v>
      </c>
      <c r="BO56" s="119" t="str">
        <f>IF(MIR_2021!BL65="","-",MIR_2021!BL65)</f>
        <v>-</v>
      </c>
      <c r="BP56" s="119" t="str">
        <f>IF(MIR_2021!BM65="","-",MIR_2021!BM65)</f>
        <v>-</v>
      </c>
      <c r="BQ56" s="119" t="str">
        <f>IF(MIR_2021!BN65="","-",MIR_2021!BN65)</f>
        <v>-</v>
      </c>
      <c r="BR56" s="119" t="str">
        <f>IF(MIR_2021!BO65="","-",MIR_2021!BO65)</f>
        <v>-</v>
      </c>
      <c r="BS56" s="74" t="str">
        <f>IF(MIR_2021!BP65="","-",MIR_2021!BP65)</f>
        <v>-</v>
      </c>
      <c r="BT56" s="119" t="str">
        <f>IF(MIR_2021!BR65="","-",MIR_2021!BR65)</f>
        <v>-</v>
      </c>
      <c r="BU56" s="119" t="str">
        <f>IF(MIR_2021!BS65="","-",MIR_2021!BS65)</f>
        <v>-</v>
      </c>
      <c r="BV56" s="74" t="str">
        <f>IF(MIR_2021!BT65="","-",MIR_2021!BT65)</f>
        <v>-</v>
      </c>
      <c r="BW56" s="74" t="str">
        <f>IF(MIR_2021!BU65="","-",MIR_2021!BU65)</f>
        <v>-</v>
      </c>
      <c r="BX56" s="74" t="str">
        <f>IF(MIR_2021!BV65="","-",MIR_2021!BV65)</f>
        <v>-</v>
      </c>
      <c r="BY56" s="74" t="str">
        <f>IF(MIR_2021!BW65="","-",MIR_2021!BW65)</f>
        <v>-</v>
      </c>
      <c r="BZ56" s="74" t="str">
        <f>IF(MIR_2021!BX65="","-",MIR_2021!BX65)</f>
        <v>-</v>
      </c>
      <c r="CA56" s="119" t="str">
        <f>IF(MIR_2021!BY65="","-",MIR_2021!BY65)</f>
        <v>-</v>
      </c>
      <c r="CB56" s="119" t="str">
        <f>IF(MIR_2021!BZ65="","-",MIR_2021!BZ65)</f>
        <v>-</v>
      </c>
      <c r="CC56" s="74" t="str">
        <f>IF(MIR_2021!CA65="","-",MIR_2021!CA65)</f>
        <v>-</v>
      </c>
      <c r="CD56" s="74" t="str">
        <f>IF(MIR_2021!CB65="","-",MIR_2021!CB65)</f>
        <v>-</v>
      </c>
      <c r="CE56" s="74" t="str">
        <f>IF(MIR_2021!CC65="","-",MIR_2021!CC65)</f>
        <v>-</v>
      </c>
      <c r="CF56" s="74" t="str">
        <f>IF(MIR_2021!CD65="","-",MIR_2021!CD65)</f>
        <v>-</v>
      </c>
      <c r="CG56" s="74" t="str">
        <f>IF(MIR_2021!CE65="","-",MIR_2021!CE65)</f>
        <v>-</v>
      </c>
      <c r="CH56" s="119" t="str">
        <f>IF(MIR_2021!CF65="","-",MIR_2021!CF65)</f>
        <v>-</v>
      </c>
      <c r="CI56" s="119" t="str">
        <f>IF(MIR_2021!CG65="","-",MIR_2021!CG65)</f>
        <v>-</v>
      </c>
      <c r="CJ56" s="74" t="str">
        <f>IF(MIR_2021!CH65="","-",MIR_2021!CH65)</f>
        <v>-</v>
      </c>
      <c r="CK56" s="74" t="str">
        <f>IF(MIR_2021!CI65="","-",MIR_2021!CI65)</f>
        <v>-</v>
      </c>
      <c r="CL56" s="74" t="str">
        <f>IF(MIR_2021!CJ65="","-",MIR_2021!CJ65)</f>
        <v>-</v>
      </c>
      <c r="CM56" s="74" t="str">
        <f>IF(MIR_2021!CK65="","-",MIR_2021!CK65)</f>
        <v>-</v>
      </c>
      <c r="CN56" s="74" t="str">
        <f>IF(MIR_2021!CL65="","-",MIR_2021!CL65)</f>
        <v>-</v>
      </c>
      <c r="CO56" s="119" t="str">
        <f>IF(MIR_2021!CM65="","-",MIR_2021!CM65)</f>
        <v>-</v>
      </c>
      <c r="CP56" s="119" t="str">
        <f>IF(MIR_2021!CN65="","-",MIR_2021!CN65)</f>
        <v>-</v>
      </c>
      <c r="CQ56" s="74" t="str">
        <f>IF(MIR_2021!CO65="","-",MIR_2021!CO65)</f>
        <v>-</v>
      </c>
      <c r="CR56" s="74" t="str">
        <f>IF(MIR_2021!CP65="","-",MIR_2021!CP65)</f>
        <v>-</v>
      </c>
      <c r="CS56" s="74" t="str">
        <f>IF(MIR_2021!CQ65="","-",MIR_2021!CQ65)</f>
        <v>-</v>
      </c>
      <c r="CT56" s="74" t="str">
        <f>IF(MIR_2021!CR65="","-",MIR_2021!CR65)</f>
        <v>-</v>
      </c>
      <c r="CU56" s="74" t="str">
        <f>IF(MIR_2021!CS65="","-",MIR_2021!CS65)</f>
        <v>-</v>
      </c>
    </row>
    <row r="57" spans="1:99" s="68" customFormat="1" ht="13" x14ac:dyDescent="0.15">
      <c r="A57" s="67">
        <f>+VLOOKUP($D57,Catálogos!$A$14:$E$40,5,0)</f>
        <v>2</v>
      </c>
      <c r="B57" s="69" t="str">
        <f>+VLOOKUP(D57,Catálogos!$A$14:$C$40,3,FALSE)</f>
        <v>Promover el pleno ejercicio de los derechos de acceso a la información pública y de protección de datos personales, así como la transparencia y apertura de las instituciones públicas.</v>
      </c>
      <c r="C57" s="69" t="str">
        <f>+VLOOKUP(D57,Catálogos!$A$14:$F$40,6,FALSE)</f>
        <v>Presidencia</v>
      </c>
      <c r="D57" s="68" t="str">
        <f>+MID(MIR_2021!$D$6,1,3)</f>
        <v>170</v>
      </c>
      <c r="E57" s="69" t="str">
        <f>+MID(MIR_2021!$D$6,7,150)</f>
        <v>Dirección General de Comunicación Social y Difusión</v>
      </c>
      <c r="F57" s="68" t="str">
        <f>IF(MIR_2021!B66=0,F56,MIR_2021!B66)</f>
        <v>GOA09</v>
      </c>
      <c r="G57" s="68" t="str">
        <f>IF(MIR_2021!C66=0,G56,MIR_2021!C66)</f>
        <v>Actividad</v>
      </c>
      <c r="H57" s="69" t="str">
        <f>IF(MIR_2021!D66="",H56,MIR_2021!D66)</f>
        <v>2.2 Aplicación de una encuesta institucional de diagnóstico de los instrumentos de comunicación interna y el impacto de sus mensajes entre el personal del Instituto.</v>
      </c>
      <c r="I57" s="69">
        <f>+MIR_2021!E66</f>
        <v>0</v>
      </c>
      <c r="J57" s="69">
        <f>+MIR_2021!F66</f>
        <v>0</v>
      </c>
      <c r="K57" s="69">
        <f>+MIR_2021!G66</f>
        <v>0</v>
      </c>
      <c r="L57" s="69">
        <f>+MIR_2021!H66</f>
        <v>0</v>
      </c>
      <c r="M57" s="69">
        <f>+MIR_2021!I66</f>
        <v>0</v>
      </c>
      <c r="N57" s="69">
        <f>+MIR_2021!J66</f>
        <v>0</v>
      </c>
      <c r="O57" s="69">
        <f>+MIR_2021!K66</f>
        <v>0</v>
      </c>
      <c r="P57" s="69">
        <f>+MIR_2021!L66</f>
        <v>0</v>
      </c>
      <c r="Q57" s="69">
        <f>+MIR_2021!M66</f>
        <v>0</v>
      </c>
      <c r="R57" s="69">
        <f>+MIR_2021!N66</f>
        <v>0</v>
      </c>
      <c r="S57" s="69">
        <f>+MIR_2021!O66</f>
        <v>0</v>
      </c>
      <c r="T57" s="69">
        <f>+MIR_2021!P66</f>
        <v>0</v>
      </c>
      <c r="U57" s="69">
        <f>+MIR_2021!Q66</f>
        <v>0</v>
      </c>
      <c r="V57" s="69" t="str">
        <f>IF(MIR_2021!R66=0,V56,MIR_2021!R66)</f>
        <v>Anual</v>
      </c>
      <c r="W57" s="69" t="str">
        <f>IF(MIR_2021!S66=0,W56,MIR_2021!S66)</f>
        <v>Porcentaje</v>
      </c>
      <c r="X57" s="69">
        <f>+MIR_2021!V66</f>
        <v>0</v>
      </c>
      <c r="Y57" s="69">
        <f>+MIR_2021!W66</f>
        <v>0</v>
      </c>
      <c r="Z57" s="69">
        <f>+MIR_2021!X66</f>
        <v>0</v>
      </c>
      <c r="AA57" s="69" t="str">
        <f>IF(AND(MIR_2021!Y66="",H57=H56),AA56,MIR_2021!Y66)</f>
        <v>Los resultados de la encuesta son obtenidos en tiempo y forma.</v>
      </c>
      <c r="AB57" s="69">
        <f>+MIR_2021!Z66</f>
        <v>0</v>
      </c>
      <c r="AC57" s="69">
        <f>+MIR_2021!AA66</f>
        <v>0</v>
      </c>
      <c r="AD57" s="69">
        <f>+MIR_2021!AB66</f>
        <v>0</v>
      </c>
      <c r="AE57" s="77">
        <f>+MIR_2021!AC66</f>
        <v>0</v>
      </c>
      <c r="AF57" s="77">
        <f>+MIR_2021!AD66</f>
        <v>0</v>
      </c>
      <c r="AG57" s="68">
        <f>+MIR_2021!AE66</f>
        <v>0</v>
      </c>
      <c r="AH57" s="68">
        <f>+MIR_2021!AF66</f>
        <v>0</v>
      </c>
      <c r="AI57" s="68">
        <f>+MIR_2021!AG66</f>
        <v>0</v>
      </c>
      <c r="AJ57" s="68">
        <f>+MIR_2021!AH66</f>
        <v>0</v>
      </c>
      <c r="AK57" s="68">
        <f>+MIR_2021!AN66</f>
        <v>0</v>
      </c>
      <c r="AL57" s="68" t="str">
        <f ca="1">IF(MIR_2021!AO66="","-",IF(AN57="No aplica","-",IF(MIR_2021!AO66="Sin avance","Sin avance",IF(MIR_2021!AO66&lt;&gt;"Sin avance",IFERROR(_xlfn.FORMULATEXT(MIR_2021!AO66),CONCATENATE("=",MIR_2021!AO66)),"0"))))</f>
        <v>-</v>
      </c>
      <c r="AM57" s="68">
        <f>+MIR_2021!AP66</f>
        <v>0</v>
      </c>
      <c r="AN57" s="68">
        <f>+MIR_2021!AQ66</f>
        <v>0</v>
      </c>
      <c r="AO57" s="68">
        <f>+MIR_2021!AR66</f>
        <v>0</v>
      </c>
      <c r="AP57" s="78" t="str">
        <f>IF(MIR_2021!AS66="","-",MIR_2021!AS66)</f>
        <v>-</v>
      </c>
      <c r="AQ57" s="68">
        <f>+MIR_2021!AT66</f>
        <v>0</v>
      </c>
      <c r="AR57" s="68" t="str">
        <f ca="1">+IF(MIR_2021!AU66="","-",IF(AT57="No aplica","-",IF(MIR_2021!AU66="Sin avance","Sin avance",IF(MIR_2021!AU66&lt;&gt;"Sin avance",IFERROR(_xlfn.FORMULATEXT(MIR_2021!AU66),CONCATENATE("=",MIR_2021!AU66)),"0"))))</f>
        <v>-</v>
      </c>
      <c r="AS57" s="68">
        <f>+MIR_2021!AV66</f>
        <v>0</v>
      </c>
      <c r="AT57" s="68">
        <f>+MIR_2021!AW66</f>
        <v>0</v>
      </c>
      <c r="AU57" s="68">
        <f>+MIR_2021!AX66</f>
        <v>0</v>
      </c>
      <c r="AV57" s="78" t="str">
        <f>IF(MIR_2021!AY66="","-",MIR_2021!AY66)</f>
        <v>-</v>
      </c>
      <c r="AW57" s="68">
        <f>+MIR_2021!AZ66</f>
        <v>0</v>
      </c>
      <c r="AX57" s="70" t="str">
        <f ca="1">+IF(MIR_2021!BA66="","-",IF(AZ57="No aplica","-",IF(MIR_2021!BA66="Sin avance","Sin avance",IF(MIR_2021!BA66&lt;&gt;"Sin avance",IFERROR(_xlfn.FORMULATEXT(MIR_2021!BA66),CONCATENATE("=",MIR_2021!BA66)),"0"))))</f>
        <v>-</v>
      </c>
      <c r="AY57" s="68">
        <f>+MIR_2021!BB66</f>
        <v>0</v>
      </c>
      <c r="AZ57" s="68">
        <f>+MIR_2021!BC66</f>
        <v>0</v>
      </c>
      <c r="BA57" s="68">
        <f>+MIR_2021!BD66</f>
        <v>0</v>
      </c>
      <c r="BB57" s="78" t="str">
        <f>IF(MIR_2021!BE66="","-",MIR_2021!BE66)</f>
        <v>-</v>
      </c>
      <c r="BC57" s="68">
        <f>+MIR_2021!BF66</f>
        <v>0</v>
      </c>
      <c r="BD57" s="68" t="str">
        <f ca="1">+IF(MIR_2021!BG66="","-",IF(BF57="No aplica","-",IF(MIR_2021!BG66="Sin avance","Sin avance",IF(MIR_2021!BG66&lt;&gt;"Sin avance",IFERROR(_xlfn.FORMULATEXT(MIR_2021!BG66),CONCATENATE("=",MIR_2021!BG66)),"0"))))</f>
        <v>-</v>
      </c>
      <c r="BE57" s="68">
        <f>+MIR_2021!BH66</f>
        <v>0</v>
      </c>
      <c r="BF57" s="68">
        <f>+MIR_2021!BI66</f>
        <v>0</v>
      </c>
      <c r="BG57" s="68">
        <f>+MIR_2021!BJ66</f>
        <v>0</v>
      </c>
      <c r="BH57" s="78" t="str">
        <f>IF(MIR_2021!BK66="","-",MIR_2021!BK66)</f>
        <v>-</v>
      </c>
      <c r="BI57" s="68">
        <f>+MIR_2021!AH66</f>
        <v>0</v>
      </c>
      <c r="BJ57" s="71" t="str">
        <f ca="1">+IF(MIR_2021!AI66="","-",IF(BL57="No aplica","-",IF(MIR_2021!AI66="Sin avance","Sin avance",IF(MIR_2021!AI66&lt;&gt;"Sin avance",IFERROR(_xlfn.FORMULATEXT(MIR_2021!AI66),CONCATENATE("=",MIR_2021!AI66)),"-"))))</f>
        <v>-</v>
      </c>
      <c r="BK57" s="68">
        <f>+MIR_2021!AJ66</f>
        <v>0</v>
      </c>
      <c r="BL57" s="68">
        <f>+MIR_2021!AK66</f>
        <v>0</v>
      </c>
      <c r="BM57" s="68">
        <f>+MIR_2021!AL66</f>
        <v>0</v>
      </c>
      <c r="BN57" s="78" t="str">
        <f>IF(MIR_2021!AM66="","-",MIR_2021!AM66)</f>
        <v>-</v>
      </c>
      <c r="BO57" s="119" t="str">
        <f>IF(MIR_2021!BL66="","-",MIR_2021!BL66)</f>
        <v>-</v>
      </c>
      <c r="BP57" s="119" t="str">
        <f>IF(MIR_2021!BM66="","-",MIR_2021!BM66)</f>
        <v>-</v>
      </c>
      <c r="BQ57" s="119" t="str">
        <f>IF(MIR_2021!BN66="","-",MIR_2021!BN66)</f>
        <v>-</v>
      </c>
      <c r="BR57" s="119" t="str">
        <f>IF(MIR_2021!BO66="","-",MIR_2021!BO66)</f>
        <v>-</v>
      </c>
      <c r="BS57" s="74" t="str">
        <f>IF(MIR_2021!BP66="","-",MIR_2021!BP66)</f>
        <v>-</v>
      </c>
      <c r="BT57" s="119" t="str">
        <f>IF(MIR_2021!BR66="","-",MIR_2021!BR66)</f>
        <v>-</v>
      </c>
      <c r="BU57" s="119" t="str">
        <f>IF(MIR_2021!BS66="","-",MIR_2021!BS66)</f>
        <v>-</v>
      </c>
      <c r="BV57" s="74" t="str">
        <f>IF(MIR_2021!BT66="","-",MIR_2021!BT66)</f>
        <v>-</v>
      </c>
      <c r="BW57" s="74" t="str">
        <f>IF(MIR_2021!BU66="","-",MIR_2021!BU66)</f>
        <v>-</v>
      </c>
      <c r="BX57" s="74" t="str">
        <f>IF(MIR_2021!BV66="","-",MIR_2021!BV66)</f>
        <v>-</v>
      </c>
      <c r="BY57" s="74" t="str">
        <f>IF(MIR_2021!BW66="","-",MIR_2021!BW66)</f>
        <v>-</v>
      </c>
      <c r="BZ57" s="74" t="str">
        <f>IF(MIR_2021!BX66="","-",MIR_2021!BX66)</f>
        <v>-</v>
      </c>
      <c r="CA57" s="119" t="str">
        <f>IF(MIR_2021!BY66="","-",MIR_2021!BY66)</f>
        <v>-</v>
      </c>
      <c r="CB57" s="119" t="str">
        <f>IF(MIR_2021!BZ66="","-",MIR_2021!BZ66)</f>
        <v>-</v>
      </c>
      <c r="CC57" s="74" t="str">
        <f>IF(MIR_2021!CA66="","-",MIR_2021!CA66)</f>
        <v>-</v>
      </c>
      <c r="CD57" s="74" t="str">
        <f>IF(MIR_2021!CB66="","-",MIR_2021!CB66)</f>
        <v>-</v>
      </c>
      <c r="CE57" s="74" t="str">
        <f>IF(MIR_2021!CC66="","-",MIR_2021!CC66)</f>
        <v>-</v>
      </c>
      <c r="CF57" s="74" t="str">
        <f>IF(MIR_2021!CD66="","-",MIR_2021!CD66)</f>
        <v>-</v>
      </c>
      <c r="CG57" s="74" t="str">
        <f>IF(MIR_2021!CE66="","-",MIR_2021!CE66)</f>
        <v>-</v>
      </c>
      <c r="CH57" s="119" t="str">
        <f>IF(MIR_2021!CF66="","-",MIR_2021!CF66)</f>
        <v>-</v>
      </c>
      <c r="CI57" s="119" t="str">
        <f>IF(MIR_2021!CG66="","-",MIR_2021!CG66)</f>
        <v>-</v>
      </c>
      <c r="CJ57" s="74" t="str">
        <f>IF(MIR_2021!CH66="","-",MIR_2021!CH66)</f>
        <v>-</v>
      </c>
      <c r="CK57" s="74" t="str">
        <f>IF(MIR_2021!CI66="","-",MIR_2021!CI66)</f>
        <v>-</v>
      </c>
      <c r="CL57" s="74" t="str">
        <f>IF(MIR_2021!CJ66="","-",MIR_2021!CJ66)</f>
        <v>-</v>
      </c>
      <c r="CM57" s="74" t="str">
        <f>IF(MIR_2021!CK66="","-",MIR_2021!CK66)</f>
        <v>-</v>
      </c>
      <c r="CN57" s="74" t="str">
        <f>IF(MIR_2021!CL66="","-",MIR_2021!CL66)</f>
        <v>-</v>
      </c>
      <c r="CO57" s="119" t="str">
        <f>IF(MIR_2021!CM66="","-",MIR_2021!CM66)</f>
        <v>-</v>
      </c>
      <c r="CP57" s="119" t="str">
        <f>IF(MIR_2021!CN66="","-",MIR_2021!CN66)</f>
        <v>-</v>
      </c>
      <c r="CQ57" s="74" t="str">
        <f>IF(MIR_2021!CO66="","-",MIR_2021!CO66)</f>
        <v>-</v>
      </c>
      <c r="CR57" s="74" t="str">
        <f>IF(MIR_2021!CP66="","-",MIR_2021!CP66)</f>
        <v>-</v>
      </c>
      <c r="CS57" s="74" t="str">
        <f>IF(MIR_2021!CQ66="","-",MIR_2021!CQ66)</f>
        <v>-</v>
      </c>
      <c r="CT57" s="74" t="str">
        <f>IF(MIR_2021!CR66="","-",MIR_2021!CR66)</f>
        <v>-</v>
      </c>
      <c r="CU57" s="74" t="str">
        <f>IF(MIR_2021!CS66="","-",MIR_2021!CS66)</f>
        <v>-</v>
      </c>
    </row>
    <row r="58" spans="1:99" s="68" customFormat="1" ht="13" x14ac:dyDescent="0.15">
      <c r="A58" s="67">
        <f>+VLOOKUP($D58,Catálogos!$A$14:$E$40,5,0)</f>
        <v>2</v>
      </c>
      <c r="B58" s="69" t="str">
        <f>+VLOOKUP(D58,Catálogos!$A$14:$C$40,3,FALSE)</f>
        <v>Promover el pleno ejercicio de los derechos de acceso a la información pública y de protección de datos personales, así como la transparencia y apertura de las instituciones públicas.</v>
      </c>
      <c r="C58" s="69" t="str">
        <f>+VLOOKUP(D58,Catálogos!$A$14:$F$40,6,FALSE)</f>
        <v>Presidencia</v>
      </c>
      <c r="D58" s="68" t="str">
        <f>+MID(MIR_2021!$D$6,1,3)</f>
        <v>170</v>
      </c>
      <c r="E58" s="69" t="str">
        <f>+MID(MIR_2021!$D$6,7,150)</f>
        <v>Dirección General de Comunicación Social y Difusión</v>
      </c>
      <c r="F58" s="68" t="str">
        <f>IF(MIR_2021!B67=0,F57,MIR_2021!B67)</f>
        <v>GOA09</v>
      </c>
      <c r="G58" s="68" t="str">
        <f>IF(MIR_2021!C67=0,G57,MIR_2021!C67)</f>
        <v>Actividad</v>
      </c>
      <c r="H58" s="69" t="str">
        <f>IF(MIR_2021!D67="",H57,MIR_2021!D67)</f>
        <v>2.2 Aplicación de una encuesta institucional de diagnóstico de los instrumentos de comunicación interna y el impacto de sus mensajes entre el personal del Instituto.</v>
      </c>
      <c r="I58" s="69">
        <f>+MIR_2021!E67</f>
        <v>0</v>
      </c>
      <c r="J58" s="69">
        <f>+MIR_2021!F67</f>
        <v>0</v>
      </c>
      <c r="K58" s="69">
        <f>+MIR_2021!G67</f>
        <v>0</v>
      </c>
      <c r="L58" s="69">
        <f>+MIR_2021!H67</f>
        <v>0</v>
      </c>
      <c r="M58" s="69">
        <f>+MIR_2021!I67</f>
        <v>0</v>
      </c>
      <c r="N58" s="69">
        <f>+MIR_2021!J67</f>
        <v>0</v>
      </c>
      <c r="O58" s="69">
        <f>+MIR_2021!K67</f>
        <v>0</v>
      </c>
      <c r="P58" s="69">
        <f>+MIR_2021!L67</f>
        <v>0</v>
      </c>
      <c r="Q58" s="69">
        <f>+MIR_2021!M67</f>
        <v>0</v>
      </c>
      <c r="R58" s="69">
        <f>+MIR_2021!N67</f>
        <v>0</v>
      </c>
      <c r="S58" s="69">
        <f>+MIR_2021!O67</f>
        <v>0</v>
      </c>
      <c r="T58" s="69">
        <f>+MIR_2021!P67</f>
        <v>0</v>
      </c>
      <c r="U58" s="69">
        <f>+MIR_2021!Q67</f>
        <v>0</v>
      </c>
      <c r="V58" s="69" t="str">
        <f>IF(MIR_2021!R67=0,V57,MIR_2021!R67)</f>
        <v>Anual</v>
      </c>
      <c r="W58" s="69" t="str">
        <f>IF(MIR_2021!S67=0,W57,MIR_2021!S67)</f>
        <v>Porcentaje</v>
      </c>
      <c r="X58" s="69">
        <f>+MIR_2021!V67</f>
        <v>0</v>
      </c>
      <c r="Y58" s="69">
        <f>+MIR_2021!W67</f>
        <v>0</v>
      </c>
      <c r="Z58" s="69">
        <f>+MIR_2021!X67</f>
        <v>0</v>
      </c>
      <c r="AA58" s="69" t="str">
        <f>IF(AND(MIR_2021!Y67="",H58=H57),AA57,MIR_2021!Y67)</f>
        <v>Los resultados de la encuesta son obtenidos en tiempo y forma.</v>
      </c>
      <c r="AB58" s="69">
        <f>+MIR_2021!Z67</f>
        <v>0</v>
      </c>
      <c r="AC58" s="69">
        <f>+MIR_2021!AA67</f>
        <v>0</v>
      </c>
      <c r="AD58" s="69">
        <f>+MIR_2021!AB67</f>
        <v>0</v>
      </c>
      <c r="AE58" s="77">
        <f>+MIR_2021!AC67</f>
        <v>0</v>
      </c>
      <c r="AF58" s="77">
        <f>+MIR_2021!AD67</f>
        <v>0</v>
      </c>
      <c r="AG58" s="68">
        <f>+MIR_2021!AE67</f>
        <v>0</v>
      </c>
      <c r="AH58" s="68">
        <f>+MIR_2021!AF67</f>
        <v>0</v>
      </c>
      <c r="AI58" s="68">
        <f>+MIR_2021!AG67</f>
        <v>0</v>
      </c>
      <c r="AJ58" s="68">
        <f>+MIR_2021!AH67</f>
        <v>0</v>
      </c>
      <c r="AK58" s="68">
        <f>+MIR_2021!AN67</f>
        <v>0</v>
      </c>
      <c r="AL58" s="68" t="str">
        <f ca="1">IF(MIR_2021!AO67="","-",IF(AN58="No aplica","-",IF(MIR_2021!AO67="Sin avance","Sin avance",IF(MIR_2021!AO67&lt;&gt;"Sin avance",IFERROR(_xlfn.FORMULATEXT(MIR_2021!AO67),CONCATENATE("=",MIR_2021!AO67)),"0"))))</f>
        <v>-</v>
      </c>
      <c r="AM58" s="68">
        <f>+MIR_2021!AP67</f>
        <v>0</v>
      </c>
      <c r="AN58" s="68">
        <f>+MIR_2021!AQ67</f>
        <v>0</v>
      </c>
      <c r="AO58" s="68">
        <f>+MIR_2021!AR67</f>
        <v>0</v>
      </c>
      <c r="AP58" s="78" t="str">
        <f>IF(MIR_2021!AS67="","-",MIR_2021!AS67)</f>
        <v>-</v>
      </c>
      <c r="AQ58" s="68">
        <f>+MIR_2021!AT67</f>
        <v>0</v>
      </c>
      <c r="AR58" s="68" t="str">
        <f ca="1">+IF(MIR_2021!AU67="","-",IF(AT58="No aplica","-",IF(MIR_2021!AU67="Sin avance","Sin avance",IF(MIR_2021!AU67&lt;&gt;"Sin avance",IFERROR(_xlfn.FORMULATEXT(MIR_2021!AU67),CONCATENATE("=",MIR_2021!AU67)),"0"))))</f>
        <v>-</v>
      </c>
      <c r="AS58" s="68">
        <f>+MIR_2021!AV67</f>
        <v>0</v>
      </c>
      <c r="AT58" s="68">
        <f>+MIR_2021!AW67</f>
        <v>0</v>
      </c>
      <c r="AU58" s="68">
        <f>+MIR_2021!AX67</f>
        <v>0</v>
      </c>
      <c r="AV58" s="78" t="str">
        <f>IF(MIR_2021!AY67="","-",MIR_2021!AY67)</f>
        <v>-</v>
      </c>
      <c r="AW58" s="68">
        <f>+MIR_2021!AZ67</f>
        <v>0</v>
      </c>
      <c r="AX58" s="70" t="str">
        <f ca="1">+IF(MIR_2021!BA67="","-",IF(AZ58="No aplica","-",IF(MIR_2021!BA67="Sin avance","Sin avance",IF(MIR_2021!BA67&lt;&gt;"Sin avance",IFERROR(_xlfn.FORMULATEXT(MIR_2021!BA67),CONCATENATE("=",MIR_2021!BA67)),"0"))))</f>
        <v>-</v>
      </c>
      <c r="AY58" s="68">
        <f>+MIR_2021!BB67</f>
        <v>0</v>
      </c>
      <c r="AZ58" s="68">
        <f>+MIR_2021!BC67</f>
        <v>0</v>
      </c>
      <c r="BA58" s="68">
        <f>+MIR_2021!BD67</f>
        <v>0</v>
      </c>
      <c r="BB58" s="78" t="str">
        <f>IF(MIR_2021!BE67="","-",MIR_2021!BE67)</f>
        <v>-</v>
      </c>
      <c r="BC58" s="68">
        <f>+MIR_2021!BF67</f>
        <v>0</v>
      </c>
      <c r="BD58" s="68" t="str">
        <f ca="1">+IF(MIR_2021!BG67="","-",IF(BF58="No aplica","-",IF(MIR_2021!BG67="Sin avance","Sin avance",IF(MIR_2021!BG67&lt;&gt;"Sin avance",IFERROR(_xlfn.FORMULATEXT(MIR_2021!BG67),CONCATENATE("=",MIR_2021!BG67)),"0"))))</f>
        <v>-</v>
      </c>
      <c r="BE58" s="68">
        <f>+MIR_2021!BH67</f>
        <v>0</v>
      </c>
      <c r="BF58" s="68">
        <f>+MIR_2021!BI67</f>
        <v>0</v>
      </c>
      <c r="BG58" s="68">
        <f>+MIR_2021!BJ67</f>
        <v>0</v>
      </c>
      <c r="BH58" s="78" t="str">
        <f>IF(MIR_2021!BK67="","-",MIR_2021!BK67)</f>
        <v>-</v>
      </c>
      <c r="BI58" s="68">
        <f>+MIR_2021!AH67</f>
        <v>0</v>
      </c>
      <c r="BJ58" s="71" t="str">
        <f ca="1">+IF(MIR_2021!AI67="","-",IF(BL58="No aplica","-",IF(MIR_2021!AI67="Sin avance","Sin avance",IF(MIR_2021!AI67&lt;&gt;"Sin avance",IFERROR(_xlfn.FORMULATEXT(MIR_2021!AI67),CONCATENATE("=",MIR_2021!AI67)),"-"))))</f>
        <v>-</v>
      </c>
      <c r="BK58" s="68">
        <f>+MIR_2021!AJ67</f>
        <v>0</v>
      </c>
      <c r="BL58" s="68">
        <f>+MIR_2021!AK67</f>
        <v>0</v>
      </c>
      <c r="BM58" s="68">
        <f>+MIR_2021!AL67</f>
        <v>0</v>
      </c>
      <c r="BN58" s="78" t="str">
        <f>IF(MIR_2021!AM67="","-",MIR_2021!AM67)</f>
        <v>-</v>
      </c>
      <c r="BO58" s="119" t="str">
        <f>IF(MIR_2021!BL67="","-",MIR_2021!BL67)</f>
        <v>-</v>
      </c>
      <c r="BP58" s="119" t="str">
        <f>IF(MIR_2021!BM67="","-",MIR_2021!BM67)</f>
        <v>-</v>
      </c>
      <c r="BQ58" s="119" t="str">
        <f>IF(MIR_2021!BN67="","-",MIR_2021!BN67)</f>
        <v>-</v>
      </c>
      <c r="BR58" s="119" t="str">
        <f>IF(MIR_2021!BO67="","-",MIR_2021!BO67)</f>
        <v>-</v>
      </c>
      <c r="BS58" s="74" t="str">
        <f>IF(MIR_2021!BP67="","-",MIR_2021!BP67)</f>
        <v>-</v>
      </c>
      <c r="BT58" s="119" t="str">
        <f>IF(MIR_2021!BR67="","-",MIR_2021!BR67)</f>
        <v>-</v>
      </c>
      <c r="BU58" s="119" t="str">
        <f>IF(MIR_2021!BS67="","-",MIR_2021!BS67)</f>
        <v>-</v>
      </c>
      <c r="BV58" s="74" t="str">
        <f>IF(MIR_2021!BT67="","-",MIR_2021!BT67)</f>
        <v>-</v>
      </c>
      <c r="BW58" s="74" t="str">
        <f>IF(MIR_2021!BU67="","-",MIR_2021!BU67)</f>
        <v>-</v>
      </c>
      <c r="BX58" s="74" t="str">
        <f>IF(MIR_2021!BV67="","-",MIR_2021!BV67)</f>
        <v>-</v>
      </c>
      <c r="BY58" s="74" t="str">
        <f>IF(MIR_2021!BW67="","-",MIR_2021!BW67)</f>
        <v>-</v>
      </c>
      <c r="BZ58" s="74" t="str">
        <f>IF(MIR_2021!BX67="","-",MIR_2021!BX67)</f>
        <v>-</v>
      </c>
      <c r="CA58" s="119" t="str">
        <f>IF(MIR_2021!BY67="","-",MIR_2021!BY67)</f>
        <v>-</v>
      </c>
      <c r="CB58" s="119" t="str">
        <f>IF(MIR_2021!BZ67="","-",MIR_2021!BZ67)</f>
        <v>-</v>
      </c>
      <c r="CC58" s="74" t="str">
        <f>IF(MIR_2021!CA67="","-",MIR_2021!CA67)</f>
        <v>-</v>
      </c>
      <c r="CD58" s="74" t="str">
        <f>IF(MIR_2021!CB67="","-",MIR_2021!CB67)</f>
        <v>-</v>
      </c>
      <c r="CE58" s="74" t="str">
        <f>IF(MIR_2021!CC67="","-",MIR_2021!CC67)</f>
        <v>-</v>
      </c>
      <c r="CF58" s="74" t="str">
        <f>IF(MIR_2021!CD67="","-",MIR_2021!CD67)</f>
        <v>-</v>
      </c>
      <c r="CG58" s="74" t="str">
        <f>IF(MIR_2021!CE67="","-",MIR_2021!CE67)</f>
        <v>-</v>
      </c>
      <c r="CH58" s="119" t="str">
        <f>IF(MIR_2021!CF67="","-",MIR_2021!CF67)</f>
        <v>-</v>
      </c>
      <c r="CI58" s="119" t="str">
        <f>IF(MIR_2021!CG67="","-",MIR_2021!CG67)</f>
        <v>-</v>
      </c>
      <c r="CJ58" s="74" t="str">
        <f>IF(MIR_2021!CH67="","-",MIR_2021!CH67)</f>
        <v>-</v>
      </c>
      <c r="CK58" s="74" t="str">
        <f>IF(MIR_2021!CI67="","-",MIR_2021!CI67)</f>
        <v>-</v>
      </c>
      <c r="CL58" s="74" t="str">
        <f>IF(MIR_2021!CJ67="","-",MIR_2021!CJ67)</f>
        <v>-</v>
      </c>
      <c r="CM58" s="74" t="str">
        <f>IF(MIR_2021!CK67="","-",MIR_2021!CK67)</f>
        <v>-</v>
      </c>
      <c r="CN58" s="74" t="str">
        <f>IF(MIR_2021!CL67="","-",MIR_2021!CL67)</f>
        <v>-</v>
      </c>
      <c r="CO58" s="119" t="str">
        <f>IF(MIR_2021!CM67="","-",MIR_2021!CM67)</f>
        <v>-</v>
      </c>
      <c r="CP58" s="119" t="str">
        <f>IF(MIR_2021!CN67="","-",MIR_2021!CN67)</f>
        <v>-</v>
      </c>
      <c r="CQ58" s="74" t="str">
        <f>IF(MIR_2021!CO67="","-",MIR_2021!CO67)</f>
        <v>-</v>
      </c>
      <c r="CR58" s="74" t="str">
        <f>IF(MIR_2021!CP67="","-",MIR_2021!CP67)</f>
        <v>-</v>
      </c>
      <c r="CS58" s="74" t="str">
        <f>IF(MIR_2021!CQ67="","-",MIR_2021!CQ67)</f>
        <v>-</v>
      </c>
      <c r="CT58" s="74" t="str">
        <f>IF(MIR_2021!CR67="","-",MIR_2021!CR67)</f>
        <v>-</v>
      </c>
      <c r="CU58" s="74" t="str">
        <f>IF(MIR_2021!CS67="","-",MIR_2021!CS67)</f>
        <v>-</v>
      </c>
    </row>
    <row r="59" spans="1:99" s="68" customFormat="1" ht="13" x14ac:dyDescent="0.15">
      <c r="A59" s="67">
        <f>+VLOOKUP($D59,Catálogos!$A$14:$E$40,5,0)</f>
        <v>2</v>
      </c>
      <c r="B59" s="69" t="str">
        <f>+VLOOKUP(D59,Catálogos!$A$14:$C$40,3,FALSE)</f>
        <v>Promover el pleno ejercicio de los derechos de acceso a la información pública y de protección de datos personales, así como la transparencia y apertura de las instituciones públicas.</v>
      </c>
      <c r="C59" s="69" t="str">
        <f>+VLOOKUP(D59,Catálogos!$A$14:$F$40,6,FALSE)</f>
        <v>Presidencia</v>
      </c>
      <c r="D59" s="68" t="str">
        <f>+MID(MIR_2021!$D$6,1,3)</f>
        <v>170</v>
      </c>
      <c r="E59" s="69" t="str">
        <f>+MID(MIR_2021!$D$6,7,150)</f>
        <v>Dirección General de Comunicación Social y Difusión</v>
      </c>
      <c r="F59" s="68" t="str">
        <f>IF(MIR_2021!B68=0,F58,MIR_2021!B68)</f>
        <v>GOA09</v>
      </c>
      <c r="G59" s="68" t="str">
        <f>IF(MIR_2021!C68=0,G58,MIR_2021!C68)</f>
        <v>Actividad</v>
      </c>
      <c r="H59" s="69" t="str">
        <f>IF(MIR_2021!D68="",H58,MIR_2021!D68)</f>
        <v>2.2 Aplicación de una encuesta institucional de diagnóstico de los instrumentos de comunicación interna y el impacto de sus mensajes entre el personal del Instituto.</v>
      </c>
      <c r="I59" s="69">
        <f>+MIR_2021!E68</f>
        <v>0</v>
      </c>
      <c r="J59" s="69">
        <f>+MIR_2021!F68</f>
        <v>0</v>
      </c>
      <c r="K59" s="69">
        <f>+MIR_2021!G68</f>
        <v>0</v>
      </c>
      <c r="L59" s="69">
        <f>+MIR_2021!H68</f>
        <v>0</v>
      </c>
      <c r="M59" s="69">
        <f>+MIR_2021!I68</f>
        <v>0</v>
      </c>
      <c r="N59" s="69">
        <f>+MIR_2021!J68</f>
        <v>0</v>
      </c>
      <c r="O59" s="69">
        <f>+MIR_2021!K68</f>
        <v>0</v>
      </c>
      <c r="P59" s="69">
        <f>+MIR_2021!L68</f>
        <v>0</v>
      </c>
      <c r="Q59" s="69">
        <f>+MIR_2021!M68</f>
        <v>0</v>
      </c>
      <c r="R59" s="69">
        <f>+MIR_2021!N68</f>
        <v>0</v>
      </c>
      <c r="S59" s="69">
        <f>+MIR_2021!O68</f>
        <v>0</v>
      </c>
      <c r="T59" s="69">
        <f>+MIR_2021!P68</f>
        <v>0</v>
      </c>
      <c r="U59" s="69">
        <f>+MIR_2021!Q68</f>
        <v>0</v>
      </c>
      <c r="V59" s="69" t="str">
        <f>IF(MIR_2021!R68=0,V58,MIR_2021!R68)</f>
        <v>Anual</v>
      </c>
      <c r="W59" s="69" t="str">
        <f>IF(MIR_2021!S68=0,W58,MIR_2021!S68)</f>
        <v>Porcentaje</v>
      </c>
      <c r="X59" s="69">
        <f>+MIR_2021!V68</f>
        <v>0</v>
      </c>
      <c r="Y59" s="69">
        <f>+MIR_2021!W68</f>
        <v>0</v>
      </c>
      <c r="Z59" s="69">
        <f>+MIR_2021!X68</f>
        <v>0</v>
      </c>
      <c r="AA59" s="69" t="str">
        <f>IF(AND(MIR_2021!Y68="",H59=H58),AA58,MIR_2021!Y68)</f>
        <v>Los resultados de la encuesta son obtenidos en tiempo y forma.</v>
      </c>
      <c r="AB59" s="69">
        <f>+MIR_2021!Z68</f>
        <v>0</v>
      </c>
      <c r="AC59" s="69">
        <f>+MIR_2021!AA68</f>
        <v>0</v>
      </c>
      <c r="AD59" s="69">
        <f>+MIR_2021!AB68</f>
        <v>0</v>
      </c>
      <c r="AE59" s="77">
        <f>+MIR_2021!AC68</f>
        <v>0</v>
      </c>
      <c r="AF59" s="77">
        <f>+MIR_2021!AD68</f>
        <v>0</v>
      </c>
      <c r="AG59" s="68">
        <f>+MIR_2021!AE68</f>
        <v>0</v>
      </c>
      <c r="AH59" s="68">
        <f>+MIR_2021!AF68</f>
        <v>0</v>
      </c>
      <c r="AI59" s="68">
        <f>+MIR_2021!AG68</f>
        <v>0</v>
      </c>
      <c r="AJ59" s="68">
        <f>+MIR_2021!AH68</f>
        <v>0</v>
      </c>
      <c r="AK59" s="68">
        <f>+MIR_2021!AN68</f>
        <v>0</v>
      </c>
      <c r="AL59" s="68" t="str">
        <f ca="1">IF(MIR_2021!AO68="","-",IF(AN59="No aplica","-",IF(MIR_2021!AO68="Sin avance","Sin avance",IF(MIR_2021!AO68&lt;&gt;"Sin avance",IFERROR(_xlfn.FORMULATEXT(MIR_2021!AO68),CONCATENATE("=",MIR_2021!AO68)),"0"))))</f>
        <v>-</v>
      </c>
      <c r="AM59" s="68">
        <f>+MIR_2021!AP68</f>
        <v>0</v>
      </c>
      <c r="AN59" s="68">
        <f>+MIR_2021!AQ68</f>
        <v>0</v>
      </c>
      <c r="AO59" s="68">
        <f>+MIR_2021!AR68</f>
        <v>0</v>
      </c>
      <c r="AP59" s="78" t="str">
        <f>IF(MIR_2021!AS68="","-",MIR_2021!AS68)</f>
        <v>-</v>
      </c>
      <c r="AQ59" s="68">
        <f>+MIR_2021!AT68</f>
        <v>0</v>
      </c>
      <c r="AR59" s="68" t="str">
        <f ca="1">+IF(MIR_2021!AU68="","-",IF(AT59="No aplica","-",IF(MIR_2021!AU68="Sin avance","Sin avance",IF(MIR_2021!AU68&lt;&gt;"Sin avance",IFERROR(_xlfn.FORMULATEXT(MIR_2021!AU68),CONCATENATE("=",MIR_2021!AU68)),"0"))))</f>
        <v>-</v>
      </c>
      <c r="AS59" s="68">
        <f>+MIR_2021!AV68</f>
        <v>0</v>
      </c>
      <c r="AT59" s="68">
        <f>+MIR_2021!AW68</f>
        <v>0</v>
      </c>
      <c r="AU59" s="68">
        <f>+MIR_2021!AX68</f>
        <v>0</v>
      </c>
      <c r="AV59" s="78" t="str">
        <f>IF(MIR_2021!AY68="","-",MIR_2021!AY68)</f>
        <v>-</v>
      </c>
      <c r="AW59" s="68">
        <f>+MIR_2021!AZ68</f>
        <v>0</v>
      </c>
      <c r="AX59" s="70" t="str">
        <f ca="1">+IF(MIR_2021!BA68="","-",IF(AZ59="No aplica","-",IF(MIR_2021!BA68="Sin avance","Sin avance",IF(MIR_2021!BA68&lt;&gt;"Sin avance",IFERROR(_xlfn.FORMULATEXT(MIR_2021!BA68),CONCATENATE("=",MIR_2021!BA68)),"0"))))</f>
        <v>-</v>
      </c>
      <c r="AY59" s="68">
        <f>+MIR_2021!BB68</f>
        <v>0</v>
      </c>
      <c r="AZ59" s="68">
        <f>+MIR_2021!BC68</f>
        <v>0</v>
      </c>
      <c r="BA59" s="68">
        <f>+MIR_2021!BD68</f>
        <v>0</v>
      </c>
      <c r="BB59" s="78" t="str">
        <f>IF(MIR_2021!BE68="","-",MIR_2021!BE68)</f>
        <v>-</v>
      </c>
      <c r="BC59" s="68">
        <f>+MIR_2021!BF68</f>
        <v>0</v>
      </c>
      <c r="BD59" s="68" t="str">
        <f ca="1">+IF(MIR_2021!BG68="","-",IF(BF59="No aplica","-",IF(MIR_2021!BG68="Sin avance","Sin avance",IF(MIR_2021!BG68&lt;&gt;"Sin avance",IFERROR(_xlfn.FORMULATEXT(MIR_2021!BG68),CONCATENATE("=",MIR_2021!BG68)),"0"))))</f>
        <v>-</v>
      </c>
      <c r="BE59" s="68">
        <f>+MIR_2021!BH68</f>
        <v>0</v>
      </c>
      <c r="BF59" s="68">
        <f>+MIR_2021!BI68</f>
        <v>0</v>
      </c>
      <c r="BG59" s="68">
        <f>+MIR_2021!BJ68</f>
        <v>0</v>
      </c>
      <c r="BH59" s="78" t="str">
        <f>IF(MIR_2021!BK68="","-",MIR_2021!BK68)</f>
        <v>-</v>
      </c>
      <c r="BI59" s="68">
        <f>+MIR_2021!AH68</f>
        <v>0</v>
      </c>
      <c r="BJ59" s="71" t="str">
        <f ca="1">+IF(MIR_2021!AI68="","-",IF(BL59="No aplica","-",IF(MIR_2021!AI68="Sin avance","Sin avance",IF(MIR_2021!AI68&lt;&gt;"Sin avance",IFERROR(_xlfn.FORMULATEXT(MIR_2021!AI68),CONCATENATE("=",MIR_2021!AI68)),"-"))))</f>
        <v>-</v>
      </c>
      <c r="BK59" s="68">
        <f>+MIR_2021!AJ68</f>
        <v>0</v>
      </c>
      <c r="BL59" s="68">
        <f>+MIR_2021!AK68</f>
        <v>0</v>
      </c>
      <c r="BM59" s="68">
        <f>+MIR_2021!AL68</f>
        <v>0</v>
      </c>
      <c r="BN59" s="78" t="str">
        <f>IF(MIR_2021!AM68="","-",MIR_2021!AM68)</f>
        <v>-</v>
      </c>
      <c r="BO59" s="119" t="str">
        <f>IF(MIR_2021!BL68="","-",MIR_2021!BL68)</f>
        <v>-</v>
      </c>
      <c r="BP59" s="119" t="str">
        <f>IF(MIR_2021!BM68="","-",MIR_2021!BM68)</f>
        <v>-</v>
      </c>
      <c r="BQ59" s="119" t="str">
        <f>IF(MIR_2021!BN68="","-",MIR_2021!BN68)</f>
        <v>-</v>
      </c>
      <c r="BR59" s="119" t="str">
        <f>IF(MIR_2021!BO68="","-",MIR_2021!BO68)</f>
        <v>-</v>
      </c>
      <c r="BS59" s="74" t="str">
        <f>IF(MIR_2021!BP68="","-",MIR_2021!BP68)</f>
        <v>-</v>
      </c>
      <c r="BT59" s="119" t="str">
        <f>IF(MIR_2021!BR68="","-",MIR_2021!BR68)</f>
        <v>-</v>
      </c>
      <c r="BU59" s="119" t="str">
        <f>IF(MIR_2021!BS68="","-",MIR_2021!BS68)</f>
        <v>-</v>
      </c>
      <c r="BV59" s="74" t="str">
        <f>IF(MIR_2021!BT68="","-",MIR_2021!BT68)</f>
        <v>-</v>
      </c>
      <c r="BW59" s="74" t="str">
        <f>IF(MIR_2021!BU68="","-",MIR_2021!BU68)</f>
        <v>-</v>
      </c>
      <c r="BX59" s="74" t="str">
        <f>IF(MIR_2021!BV68="","-",MIR_2021!BV68)</f>
        <v>-</v>
      </c>
      <c r="BY59" s="74" t="str">
        <f>IF(MIR_2021!BW68="","-",MIR_2021!BW68)</f>
        <v>-</v>
      </c>
      <c r="BZ59" s="74" t="str">
        <f>IF(MIR_2021!BX68="","-",MIR_2021!BX68)</f>
        <v>-</v>
      </c>
      <c r="CA59" s="119" t="str">
        <f>IF(MIR_2021!BY68="","-",MIR_2021!BY68)</f>
        <v>-</v>
      </c>
      <c r="CB59" s="119" t="str">
        <f>IF(MIR_2021!BZ68="","-",MIR_2021!BZ68)</f>
        <v>-</v>
      </c>
      <c r="CC59" s="74" t="str">
        <f>IF(MIR_2021!CA68="","-",MIR_2021!CA68)</f>
        <v>-</v>
      </c>
      <c r="CD59" s="74" t="str">
        <f>IF(MIR_2021!CB68="","-",MIR_2021!CB68)</f>
        <v>-</v>
      </c>
      <c r="CE59" s="74" t="str">
        <f>IF(MIR_2021!CC68="","-",MIR_2021!CC68)</f>
        <v>-</v>
      </c>
      <c r="CF59" s="74" t="str">
        <f>IF(MIR_2021!CD68="","-",MIR_2021!CD68)</f>
        <v>-</v>
      </c>
      <c r="CG59" s="74" t="str">
        <f>IF(MIR_2021!CE68="","-",MIR_2021!CE68)</f>
        <v>-</v>
      </c>
      <c r="CH59" s="119" t="str">
        <f>IF(MIR_2021!CF68="","-",MIR_2021!CF68)</f>
        <v>-</v>
      </c>
      <c r="CI59" s="119" t="str">
        <f>IF(MIR_2021!CG68="","-",MIR_2021!CG68)</f>
        <v>-</v>
      </c>
      <c r="CJ59" s="74" t="str">
        <f>IF(MIR_2021!CH68="","-",MIR_2021!CH68)</f>
        <v>-</v>
      </c>
      <c r="CK59" s="74" t="str">
        <f>IF(MIR_2021!CI68="","-",MIR_2021!CI68)</f>
        <v>-</v>
      </c>
      <c r="CL59" s="74" t="str">
        <f>IF(MIR_2021!CJ68="","-",MIR_2021!CJ68)</f>
        <v>-</v>
      </c>
      <c r="CM59" s="74" t="str">
        <f>IF(MIR_2021!CK68="","-",MIR_2021!CK68)</f>
        <v>-</v>
      </c>
      <c r="CN59" s="74" t="str">
        <f>IF(MIR_2021!CL68="","-",MIR_2021!CL68)</f>
        <v>-</v>
      </c>
      <c r="CO59" s="119" t="str">
        <f>IF(MIR_2021!CM68="","-",MIR_2021!CM68)</f>
        <v>-</v>
      </c>
      <c r="CP59" s="119" t="str">
        <f>IF(MIR_2021!CN68="","-",MIR_2021!CN68)</f>
        <v>-</v>
      </c>
      <c r="CQ59" s="74" t="str">
        <f>IF(MIR_2021!CO68="","-",MIR_2021!CO68)</f>
        <v>-</v>
      </c>
      <c r="CR59" s="74" t="str">
        <f>IF(MIR_2021!CP68="","-",MIR_2021!CP68)</f>
        <v>-</v>
      </c>
      <c r="CS59" s="74" t="str">
        <f>IF(MIR_2021!CQ68="","-",MIR_2021!CQ68)</f>
        <v>-</v>
      </c>
      <c r="CT59" s="74" t="str">
        <f>IF(MIR_2021!CR68="","-",MIR_2021!CR68)</f>
        <v>-</v>
      </c>
      <c r="CU59" s="74" t="str">
        <f>IF(MIR_2021!CS68="","-",MIR_2021!CS68)</f>
        <v>-</v>
      </c>
    </row>
    <row r="60" spans="1:99" s="68" customFormat="1" ht="13" x14ac:dyDescent="0.15">
      <c r="A60" s="67">
        <f>+VLOOKUP($D60,Catálogos!$A$14:$E$40,5,0)</f>
        <v>2</v>
      </c>
      <c r="B60" s="69" t="str">
        <f>+VLOOKUP(D60,Catálogos!$A$14:$C$40,3,FALSE)</f>
        <v>Promover el pleno ejercicio de los derechos de acceso a la información pública y de protección de datos personales, así como la transparencia y apertura de las instituciones públicas.</v>
      </c>
      <c r="C60" s="69" t="str">
        <f>+VLOOKUP(D60,Catálogos!$A$14:$F$40,6,FALSE)</f>
        <v>Presidencia</v>
      </c>
      <c r="D60" s="68" t="str">
        <f>+MID(MIR_2021!$D$6,1,3)</f>
        <v>170</v>
      </c>
      <c r="E60" s="69" t="str">
        <f>+MID(MIR_2021!$D$6,7,150)</f>
        <v>Dirección General de Comunicación Social y Difusión</v>
      </c>
      <c r="F60" s="68" t="str">
        <f>IF(MIR_2021!B69=0,F59,MIR_2021!B69)</f>
        <v>GOA09</v>
      </c>
      <c r="G60" s="68" t="str">
        <f>IF(MIR_2021!C69=0,G59,MIR_2021!C69)</f>
        <v>Actividad</v>
      </c>
      <c r="H60" s="69" t="str">
        <f>IF(MIR_2021!D69="",H59,MIR_2021!D69)</f>
        <v>2.2 Aplicación de una encuesta institucional de diagnóstico de los instrumentos de comunicación interna y el impacto de sus mensajes entre el personal del Instituto.</v>
      </c>
      <c r="I60" s="69">
        <f>+MIR_2021!E69</f>
        <v>0</v>
      </c>
      <c r="J60" s="69">
        <f>+MIR_2021!F69</f>
        <v>0</v>
      </c>
      <c r="K60" s="69">
        <f>+MIR_2021!G69</f>
        <v>0</v>
      </c>
      <c r="L60" s="69">
        <f>+MIR_2021!H69</f>
        <v>0</v>
      </c>
      <c r="M60" s="69">
        <f>+MIR_2021!I69</f>
        <v>0</v>
      </c>
      <c r="N60" s="69">
        <f>+MIR_2021!J69</f>
        <v>0</v>
      </c>
      <c r="O60" s="69">
        <f>+MIR_2021!K69</f>
        <v>0</v>
      </c>
      <c r="P60" s="69">
        <f>+MIR_2021!L69</f>
        <v>0</v>
      </c>
      <c r="Q60" s="69">
        <f>+MIR_2021!M69</f>
        <v>0</v>
      </c>
      <c r="R60" s="69">
        <f>+MIR_2021!N69</f>
        <v>0</v>
      </c>
      <c r="S60" s="69">
        <f>+MIR_2021!O69</f>
        <v>0</v>
      </c>
      <c r="T60" s="69">
        <f>+MIR_2021!P69</f>
        <v>0</v>
      </c>
      <c r="U60" s="69">
        <f>+MIR_2021!Q69</f>
        <v>0</v>
      </c>
      <c r="V60" s="69" t="str">
        <f>IF(MIR_2021!R69=0,V59,MIR_2021!R69)</f>
        <v>Anual</v>
      </c>
      <c r="W60" s="69" t="str">
        <f>IF(MIR_2021!S69=0,W59,MIR_2021!S69)</f>
        <v>Porcentaje</v>
      </c>
      <c r="X60" s="69">
        <f>+MIR_2021!V69</f>
        <v>0</v>
      </c>
      <c r="Y60" s="69">
        <f>+MIR_2021!W69</f>
        <v>0</v>
      </c>
      <c r="Z60" s="69">
        <f>+MIR_2021!X69</f>
        <v>0</v>
      </c>
      <c r="AA60" s="69" t="str">
        <f>IF(AND(MIR_2021!Y69="",H60=H59),AA59,MIR_2021!Y69)</f>
        <v>Los resultados de la encuesta son obtenidos en tiempo y forma.</v>
      </c>
      <c r="AB60" s="69">
        <f>+MIR_2021!Z69</f>
        <v>0</v>
      </c>
      <c r="AC60" s="69">
        <f>+MIR_2021!AA69</f>
        <v>0</v>
      </c>
      <c r="AD60" s="69">
        <f>+MIR_2021!AB69</f>
        <v>0</v>
      </c>
      <c r="AE60" s="77">
        <f>+MIR_2021!AC69</f>
        <v>0</v>
      </c>
      <c r="AF60" s="77">
        <f>+MIR_2021!AD69</f>
        <v>0</v>
      </c>
      <c r="AG60" s="68">
        <f>+MIR_2021!AE69</f>
        <v>0</v>
      </c>
      <c r="AH60" s="68">
        <f>+MIR_2021!AF69</f>
        <v>0</v>
      </c>
      <c r="AI60" s="68">
        <f>+MIR_2021!AG69</f>
        <v>0</v>
      </c>
      <c r="AJ60" s="68">
        <f>+MIR_2021!AH69</f>
        <v>0</v>
      </c>
      <c r="AK60" s="68">
        <f>+MIR_2021!AN69</f>
        <v>0</v>
      </c>
      <c r="AL60" s="68" t="str">
        <f ca="1">IF(MIR_2021!AO69="","-",IF(AN60="No aplica","-",IF(MIR_2021!AO69="Sin avance","Sin avance",IF(MIR_2021!AO69&lt;&gt;"Sin avance",IFERROR(_xlfn.FORMULATEXT(MIR_2021!AO69),CONCATENATE("=",MIR_2021!AO69)),"0"))))</f>
        <v>-</v>
      </c>
      <c r="AM60" s="68">
        <f>+MIR_2021!AP69</f>
        <v>0</v>
      </c>
      <c r="AN60" s="68">
        <f>+MIR_2021!AQ69</f>
        <v>0</v>
      </c>
      <c r="AO60" s="68">
        <f>+MIR_2021!AR69</f>
        <v>0</v>
      </c>
      <c r="AP60" s="78" t="str">
        <f>IF(MIR_2021!AS69="","-",MIR_2021!AS69)</f>
        <v>-</v>
      </c>
      <c r="AQ60" s="68">
        <f>+MIR_2021!AT69</f>
        <v>0</v>
      </c>
      <c r="AR60" s="68" t="str">
        <f ca="1">+IF(MIR_2021!AU69="","-",IF(AT60="No aplica","-",IF(MIR_2021!AU69="Sin avance","Sin avance",IF(MIR_2021!AU69&lt;&gt;"Sin avance",IFERROR(_xlfn.FORMULATEXT(MIR_2021!AU69),CONCATENATE("=",MIR_2021!AU69)),"0"))))</f>
        <v>-</v>
      </c>
      <c r="AS60" s="68">
        <f>+MIR_2021!AV69</f>
        <v>0</v>
      </c>
      <c r="AT60" s="68">
        <f>+MIR_2021!AW69</f>
        <v>0</v>
      </c>
      <c r="AU60" s="68">
        <f>+MIR_2021!AX69</f>
        <v>0</v>
      </c>
      <c r="AV60" s="78" t="str">
        <f>IF(MIR_2021!AY69="","-",MIR_2021!AY69)</f>
        <v>-</v>
      </c>
      <c r="AW60" s="68">
        <f>+MIR_2021!AZ69</f>
        <v>0</v>
      </c>
      <c r="AX60" s="70" t="str">
        <f ca="1">+IF(MIR_2021!BA69="","-",IF(AZ60="No aplica","-",IF(MIR_2021!BA69="Sin avance","Sin avance",IF(MIR_2021!BA69&lt;&gt;"Sin avance",IFERROR(_xlfn.FORMULATEXT(MIR_2021!BA69),CONCATENATE("=",MIR_2021!BA69)),"0"))))</f>
        <v>-</v>
      </c>
      <c r="AY60" s="68">
        <f>+MIR_2021!BB69</f>
        <v>0</v>
      </c>
      <c r="AZ60" s="68">
        <f>+MIR_2021!BC69</f>
        <v>0</v>
      </c>
      <c r="BA60" s="68">
        <f>+MIR_2021!BD69</f>
        <v>0</v>
      </c>
      <c r="BB60" s="78" t="str">
        <f>IF(MIR_2021!BE69="","-",MIR_2021!BE69)</f>
        <v>-</v>
      </c>
      <c r="BC60" s="68">
        <f>+MIR_2021!BF69</f>
        <v>0</v>
      </c>
      <c r="BD60" s="68" t="str">
        <f ca="1">+IF(MIR_2021!BG69="","-",IF(BF60="No aplica","-",IF(MIR_2021!BG69="Sin avance","Sin avance",IF(MIR_2021!BG69&lt;&gt;"Sin avance",IFERROR(_xlfn.FORMULATEXT(MIR_2021!BG69),CONCATENATE("=",MIR_2021!BG69)),"0"))))</f>
        <v>-</v>
      </c>
      <c r="BE60" s="68">
        <f>+MIR_2021!BH69</f>
        <v>0</v>
      </c>
      <c r="BF60" s="68">
        <f>+MIR_2021!BI69</f>
        <v>0</v>
      </c>
      <c r="BG60" s="68">
        <f>+MIR_2021!BJ69</f>
        <v>0</v>
      </c>
      <c r="BH60" s="78" t="str">
        <f>IF(MIR_2021!BK69="","-",MIR_2021!BK69)</f>
        <v>-</v>
      </c>
      <c r="BI60" s="68">
        <f>+MIR_2021!AH69</f>
        <v>0</v>
      </c>
      <c r="BJ60" s="71" t="str">
        <f ca="1">+IF(MIR_2021!AI69="","-",IF(BL60="No aplica","-",IF(MIR_2021!AI69="Sin avance","Sin avance",IF(MIR_2021!AI69&lt;&gt;"Sin avance",IFERROR(_xlfn.FORMULATEXT(MIR_2021!AI69),CONCATENATE("=",MIR_2021!AI69)),"-"))))</f>
        <v>-</v>
      </c>
      <c r="BK60" s="68">
        <f>+MIR_2021!AJ69</f>
        <v>0</v>
      </c>
      <c r="BL60" s="68">
        <f>+MIR_2021!AK69</f>
        <v>0</v>
      </c>
      <c r="BM60" s="68">
        <f>+MIR_2021!AL69</f>
        <v>0</v>
      </c>
      <c r="BN60" s="78" t="str">
        <f>IF(MIR_2021!AM69="","-",MIR_2021!AM69)</f>
        <v>-</v>
      </c>
      <c r="BO60" s="119" t="str">
        <f>IF(MIR_2021!BL69="","-",MIR_2021!BL69)</f>
        <v>-</v>
      </c>
      <c r="BP60" s="119" t="str">
        <f>IF(MIR_2021!BM69="","-",MIR_2021!BM69)</f>
        <v>-</v>
      </c>
      <c r="BQ60" s="119" t="str">
        <f>IF(MIR_2021!BN69="","-",MIR_2021!BN69)</f>
        <v>-</v>
      </c>
      <c r="BR60" s="119" t="str">
        <f>IF(MIR_2021!BO69="","-",MIR_2021!BO69)</f>
        <v>-</v>
      </c>
      <c r="BS60" s="74" t="str">
        <f>IF(MIR_2021!BP69="","-",MIR_2021!BP69)</f>
        <v>-</v>
      </c>
      <c r="BT60" s="119" t="str">
        <f>IF(MIR_2021!BR69="","-",MIR_2021!BR69)</f>
        <v>-</v>
      </c>
      <c r="BU60" s="119" t="str">
        <f>IF(MIR_2021!BS69="","-",MIR_2021!BS69)</f>
        <v>-</v>
      </c>
      <c r="BV60" s="74" t="str">
        <f>IF(MIR_2021!BT69="","-",MIR_2021!BT69)</f>
        <v>-</v>
      </c>
      <c r="BW60" s="74" t="str">
        <f>IF(MIR_2021!BU69="","-",MIR_2021!BU69)</f>
        <v>-</v>
      </c>
      <c r="BX60" s="74" t="str">
        <f>IF(MIR_2021!BV69="","-",MIR_2021!BV69)</f>
        <v>-</v>
      </c>
      <c r="BY60" s="74" t="str">
        <f>IF(MIR_2021!BW69="","-",MIR_2021!BW69)</f>
        <v>-</v>
      </c>
      <c r="BZ60" s="74" t="str">
        <f>IF(MIR_2021!BX69="","-",MIR_2021!BX69)</f>
        <v>-</v>
      </c>
      <c r="CA60" s="119" t="str">
        <f>IF(MIR_2021!BY69="","-",MIR_2021!BY69)</f>
        <v>-</v>
      </c>
      <c r="CB60" s="119" t="str">
        <f>IF(MIR_2021!BZ69="","-",MIR_2021!BZ69)</f>
        <v>-</v>
      </c>
      <c r="CC60" s="74" t="str">
        <f>IF(MIR_2021!CA69="","-",MIR_2021!CA69)</f>
        <v>-</v>
      </c>
      <c r="CD60" s="74" t="str">
        <f>IF(MIR_2021!CB69="","-",MIR_2021!CB69)</f>
        <v>-</v>
      </c>
      <c r="CE60" s="74" t="str">
        <f>IF(MIR_2021!CC69="","-",MIR_2021!CC69)</f>
        <v>-</v>
      </c>
      <c r="CF60" s="74" t="str">
        <f>IF(MIR_2021!CD69="","-",MIR_2021!CD69)</f>
        <v>-</v>
      </c>
      <c r="CG60" s="74" t="str">
        <f>IF(MIR_2021!CE69="","-",MIR_2021!CE69)</f>
        <v>-</v>
      </c>
      <c r="CH60" s="119" t="str">
        <f>IF(MIR_2021!CF69="","-",MIR_2021!CF69)</f>
        <v>-</v>
      </c>
      <c r="CI60" s="119" t="str">
        <f>IF(MIR_2021!CG69="","-",MIR_2021!CG69)</f>
        <v>-</v>
      </c>
      <c r="CJ60" s="74" t="str">
        <f>IF(MIR_2021!CH69="","-",MIR_2021!CH69)</f>
        <v>-</v>
      </c>
      <c r="CK60" s="74" t="str">
        <f>IF(MIR_2021!CI69="","-",MIR_2021!CI69)</f>
        <v>-</v>
      </c>
      <c r="CL60" s="74" t="str">
        <f>IF(MIR_2021!CJ69="","-",MIR_2021!CJ69)</f>
        <v>-</v>
      </c>
      <c r="CM60" s="74" t="str">
        <f>IF(MIR_2021!CK69="","-",MIR_2021!CK69)</f>
        <v>-</v>
      </c>
      <c r="CN60" s="74" t="str">
        <f>IF(MIR_2021!CL69="","-",MIR_2021!CL69)</f>
        <v>-</v>
      </c>
      <c r="CO60" s="119" t="str">
        <f>IF(MIR_2021!CM69="","-",MIR_2021!CM69)</f>
        <v>-</v>
      </c>
      <c r="CP60" s="119" t="str">
        <f>IF(MIR_2021!CN69="","-",MIR_2021!CN69)</f>
        <v>-</v>
      </c>
      <c r="CQ60" s="74" t="str">
        <f>IF(MIR_2021!CO69="","-",MIR_2021!CO69)</f>
        <v>-</v>
      </c>
      <c r="CR60" s="74" t="str">
        <f>IF(MIR_2021!CP69="","-",MIR_2021!CP69)</f>
        <v>-</v>
      </c>
      <c r="CS60" s="74" t="str">
        <f>IF(MIR_2021!CQ69="","-",MIR_2021!CQ69)</f>
        <v>-</v>
      </c>
      <c r="CT60" s="74" t="str">
        <f>IF(MIR_2021!CR69="","-",MIR_2021!CR69)</f>
        <v>-</v>
      </c>
      <c r="CU60" s="74" t="str">
        <f>IF(MIR_2021!CS69="","-",MIR_2021!CS69)</f>
        <v>-</v>
      </c>
    </row>
    <row r="61" spans="1:99" s="68" customFormat="1" ht="13" x14ac:dyDescent="0.15">
      <c r="A61" s="67">
        <f>+VLOOKUP($D61,Catálogos!$A$14:$E$40,5,0)</f>
        <v>2</v>
      </c>
      <c r="B61" s="69" t="str">
        <f>+VLOOKUP(D61,Catálogos!$A$14:$C$40,3,FALSE)</f>
        <v>Promover el pleno ejercicio de los derechos de acceso a la información pública y de protección de datos personales, así como la transparencia y apertura de las instituciones públicas.</v>
      </c>
      <c r="C61" s="69" t="str">
        <f>+VLOOKUP(D61,Catálogos!$A$14:$F$40,6,FALSE)</f>
        <v>Presidencia</v>
      </c>
      <c r="D61" s="68" t="str">
        <f>+MID(MIR_2021!$D$6,1,3)</f>
        <v>170</v>
      </c>
      <c r="E61" s="69" t="str">
        <f>+MID(MIR_2021!$D$6,7,150)</f>
        <v>Dirección General de Comunicación Social y Difusión</v>
      </c>
      <c r="F61" s="68" t="str">
        <f>IF(MIR_2021!B70=0,F60,MIR_2021!B70)</f>
        <v>GOA09</v>
      </c>
      <c r="G61" s="68" t="str">
        <f>IF(MIR_2021!C70=0,G60,MIR_2021!C70)</f>
        <v>Actividad</v>
      </c>
      <c r="H61" s="69" t="str">
        <f>IF(MIR_2021!D70="",H60,MIR_2021!D70)</f>
        <v>2.2 Aplicación de una encuesta institucional de diagnóstico de los instrumentos de comunicación interna y el impacto de sus mensajes entre el personal del Instituto.</v>
      </c>
      <c r="I61" s="69">
        <f>+MIR_2021!E70</f>
        <v>0</v>
      </c>
      <c r="J61" s="69">
        <f>+MIR_2021!F70</f>
        <v>0</v>
      </c>
      <c r="K61" s="69">
        <f>+MIR_2021!G70</f>
        <v>0</v>
      </c>
      <c r="L61" s="69">
        <f>+MIR_2021!H70</f>
        <v>0</v>
      </c>
      <c r="M61" s="69">
        <f>+MIR_2021!I70</f>
        <v>0</v>
      </c>
      <c r="N61" s="69">
        <f>+MIR_2021!J70</f>
        <v>0</v>
      </c>
      <c r="O61" s="69">
        <f>+MIR_2021!K70</f>
        <v>0</v>
      </c>
      <c r="P61" s="69">
        <f>+MIR_2021!L70</f>
        <v>0</v>
      </c>
      <c r="Q61" s="69">
        <f>+MIR_2021!M70</f>
        <v>0</v>
      </c>
      <c r="R61" s="69">
        <f>+MIR_2021!N70</f>
        <v>0</v>
      </c>
      <c r="S61" s="69">
        <f>+MIR_2021!O70</f>
        <v>0</v>
      </c>
      <c r="T61" s="69">
        <f>+MIR_2021!P70</f>
        <v>0</v>
      </c>
      <c r="U61" s="69">
        <f>+MIR_2021!Q70</f>
        <v>0</v>
      </c>
      <c r="V61" s="69" t="str">
        <f>IF(MIR_2021!R70=0,V60,MIR_2021!R70)</f>
        <v>Anual</v>
      </c>
      <c r="W61" s="69" t="str">
        <f>IF(MIR_2021!S70=0,W60,MIR_2021!S70)</f>
        <v>Porcentaje</v>
      </c>
      <c r="X61" s="69">
        <f>+MIR_2021!V70</f>
        <v>0</v>
      </c>
      <c r="Y61" s="69">
        <f>+MIR_2021!W70</f>
        <v>0</v>
      </c>
      <c r="Z61" s="69">
        <f>+MIR_2021!X70</f>
        <v>0</v>
      </c>
      <c r="AA61" s="69" t="str">
        <f>IF(AND(MIR_2021!Y70="",H61=H60),AA60,MIR_2021!Y70)</f>
        <v>Los resultados de la encuesta son obtenidos en tiempo y forma.</v>
      </c>
      <c r="AB61" s="69">
        <f>+MIR_2021!Z70</f>
        <v>0</v>
      </c>
      <c r="AC61" s="69">
        <f>+MIR_2021!AA70</f>
        <v>0</v>
      </c>
      <c r="AD61" s="69">
        <f>+MIR_2021!AB70</f>
        <v>0</v>
      </c>
      <c r="AE61" s="77">
        <f>+MIR_2021!AC70</f>
        <v>0</v>
      </c>
      <c r="AF61" s="77">
        <f>+MIR_2021!AD70</f>
        <v>0</v>
      </c>
      <c r="AG61" s="68">
        <f>+MIR_2021!AE70</f>
        <v>0</v>
      </c>
      <c r="AH61" s="68">
        <f>+MIR_2021!AF70</f>
        <v>0</v>
      </c>
      <c r="AI61" s="68">
        <f>+MIR_2021!AG70</f>
        <v>0</v>
      </c>
      <c r="AJ61" s="68">
        <f>+MIR_2021!AH70</f>
        <v>0</v>
      </c>
      <c r="AK61" s="68">
        <f>+MIR_2021!AN70</f>
        <v>0</v>
      </c>
      <c r="AL61" s="68" t="str">
        <f ca="1">IF(MIR_2021!AO70="","-",IF(AN61="No aplica","-",IF(MIR_2021!AO70="Sin avance","Sin avance",IF(MIR_2021!AO70&lt;&gt;"Sin avance",IFERROR(_xlfn.FORMULATEXT(MIR_2021!AO70),CONCATENATE("=",MIR_2021!AO70)),"0"))))</f>
        <v>-</v>
      </c>
      <c r="AM61" s="68">
        <f>+MIR_2021!AP70</f>
        <v>0</v>
      </c>
      <c r="AN61" s="68">
        <f>+MIR_2021!AQ70</f>
        <v>0</v>
      </c>
      <c r="AO61" s="68">
        <f>+MIR_2021!AR70</f>
        <v>0</v>
      </c>
      <c r="AP61" s="78" t="str">
        <f>IF(MIR_2021!AS70="","-",MIR_2021!AS70)</f>
        <v>-</v>
      </c>
      <c r="AQ61" s="68">
        <f>+MIR_2021!AT70</f>
        <v>0</v>
      </c>
      <c r="AR61" s="68" t="str">
        <f ca="1">+IF(MIR_2021!AU70="","-",IF(AT61="No aplica","-",IF(MIR_2021!AU70="Sin avance","Sin avance",IF(MIR_2021!AU70&lt;&gt;"Sin avance",IFERROR(_xlfn.FORMULATEXT(MIR_2021!AU70),CONCATENATE("=",MIR_2021!AU70)),"0"))))</f>
        <v>-</v>
      </c>
      <c r="AS61" s="68">
        <f>+MIR_2021!AV70</f>
        <v>0</v>
      </c>
      <c r="AT61" s="68">
        <f>+MIR_2021!AW70</f>
        <v>0</v>
      </c>
      <c r="AU61" s="68">
        <f>+MIR_2021!AX70</f>
        <v>0</v>
      </c>
      <c r="AV61" s="78" t="str">
        <f>IF(MIR_2021!AY70="","-",MIR_2021!AY70)</f>
        <v>-</v>
      </c>
      <c r="AW61" s="68">
        <f>+MIR_2021!AZ70</f>
        <v>0</v>
      </c>
      <c r="AX61" s="70" t="str">
        <f ca="1">+IF(MIR_2021!BA70="","-",IF(AZ61="No aplica","-",IF(MIR_2021!BA70="Sin avance","Sin avance",IF(MIR_2021!BA70&lt;&gt;"Sin avance",IFERROR(_xlfn.FORMULATEXT(MIR_2021!BA70),CONCATENATE("=",MIR_2021!BA70)),"0"))))</f>
        <v>-</v>
      </c>
      <c r="AY61" s="68">
        <f>+MIR_2021!BB70</f>
        <v>0</v>
      </c>
      <c r="AZ61" s="68">
        <f>+MIR_2021!BC70</f>
        <v>0</v>
      </c>
      <c r="BA61" s="68">
        <f>+MIR_2021!BD70</f>
        <v>0</v>
      </c>
      <c r="BB61" s="78" t="str">
        <f>IF(MIR_2021!BE70="","-",MIR_2021!BE70)</f>
        <v>-</v>
      </c>
      <c r="BC61" s="68">
        <f>+MIR_2021!BF70</f>
        <v>0</v>
      </c>
      <c r="BD61" s="68" t="str">
        <f ca="1">+IF(MIR_2021!BG70="","-",IF(BF61="No aplica","-",IF(MIR_2021!BG70="Sin avance","Sin avance",IF(MIR_2021!BG70&lt;&gt;"Sin avance",IFERROR(_xlfn.FORMULATEXT(MIR_2021!BG70),CONCATENATE("=",MIR_2021!BG70)),"0"))))</f>
        <v>-</v>
      </c>
      <c r="BE61" s="68">
        <f>+MIR_2021!BH70</f>
        <v>0</v>
      </c>
      <c r="BF61" s="68">
        <f>+MIR_2021!BI70</f>
        <v>0</v>
      </c>
      <c r="BG61" s="68">
        <f>+MIR_2021!BJ70</f>
        <v>0</v>
      </c>
      <c r="BH61" s="78" t="str">
        <f>IF(MIR_2021!BK70="","-",MIR_2021!BK70)</f>
        <v>-</v>
      </c>
      <c r="BI61" s="68">
        <f>+MIR_2021!AH70</f>
        <v>0</v>
      </c>
      <c r="BJ61" s="71" t="str">
        <f ca="1">+IF(MIR_2021!AI70="","-",IF(BL61="No aplica","-",IF(MIR_2021!AI70="Sin avance","Sin avance",IF(MIR_2021!AI70&lt;&gt;"Sin avance",IFERROR(_xlfn.FORMULATEXT(MIR_2021!AI70),CONCATENATE("=",MIR_2021!AI70)),"-"))))</f>
        <v>-</v>
      </c>
      <c r="BK61" s="68">
        <f>+MIR_2021!AJ70</f>
        <v>0</v>
      </c>
      <c r="BL61" s="68">
        <f>+MIR_2021!AK70</f>
        <v>0</v>
      </c>
      <c r="BM61" s="68">
        <f>+MIR_2021!AL70</f>
        <v>0</v>
      </c>
      <c r="BN61" s="78" t="str">
        <f>IF(MIR_2021!AM70="","-",MIR_2021!AM70)</f>
        <v>-</v>
      </c>
      <c r="BO61" s="119" t="str">
        <f>IF(MIR_2021!BL70="","-",MIR_2021!BL70)</f>
        <v>-</v>
      </c>
      <c r="BP61" s="119" t="str">
        <f>IF(MIR_2021!BM70="","-",MIR_2021!BM70)</f>
        <v>-</v>
      </c>
      <c r="BQ61" s="119" t="str">
        <f>IF(MIR_2021!BN70="","-",MIR_2021!BN70)</f>
        <v>-</v>
      </c>
      <c r="BR61" s="119" t="str">
        <f>IF(MIR_2021!BO70="","-",MIR_2021!BO70)</f>
        <v>-</v>
      </c>
      <c r="BS61" s="74" t="str">
        <f>IF(MIR_2021!BP70="","-",MIR_2021!BP70)</f>
        <v>-</v>
      </c>
      <c r="BT61" s="119" t="str">
        <f>IF(MIR_2021!BR70="","-",MIR_2021!BR70)</f>
        <v>-</v>
      </c>
      <c r="BU61" s="119" t="str">
        <f>IF(MIR_2021!BS70="","-",MIR_2021!BS70)</f>
        <v>-</v>
      </c>
      <c r="BV61" s="74" t="str">
        <f>IF(MIR_2021!BT70="","-",MIR_2021!BT70)</f>
        <v>-</v>
      </c>
      <c r="BW61" s="74" t="str">
        <f>IF(MIR_2021!BU70="","-",MIR_2021!BU70)</f>
        <v>-</v>
      </c>
      <c r="BX61" s="74" t="str">
        <f>IF(MIR_2021!BV70="","-",MIR_2021!BV70)</f>
        <v>-</v>
      </c>
      <c r="BY61" s="74" t="str">
        <f>IF(MIR_2021!BW70="","-",MIR_2021!BW70)</f>
        <v>-</v>
      </c>
      <c r="BZ61" s="74" t="str">
        <f>IF(MIR_2021!BX70="","-",MIR_2021!BX70)</f>
        <v>-</v>
      </c>
      <c r="CA61" s="119" t="str">
        <f>IF(MIR_2021!BY70="","-",MIR_2021!BY70)</f>
        <v>-</v>
      </c>
      <c r="CB61" s="119" t="str">
        <f>IF(MIR_2021!BZ70="","-",MIR_2021!BZ70)</f>
        <v>-</v>
      </c>
      <c r="CC61" s="74" t="str">
        <f>IF(MIR_2021!CA70="","-",MIR_2021!CA70)</f>
        <v>-</v>
      </c>
      <c r="CD61" s="74" t="str">
        <f>IF(MIR_2021!CB70="","-",MIR_2021!CB70)</f>
        <v>-</v>
      </c>
      <c r="CE61" s="74" t="str">
        <f>IF(MIR_2021!CC70="","-",MIR_2021!CC70)</f>
        <v>-</v>
      </c>
      <c r="CF61" s="74" t="str">
        <f>IF(MIR_2021!CD70="","-",MIR_2021!CD70)</f>
        <v>-</v>
      </c>
      <c r="CG61" s="74" t="str">
        <f>IF(MIR_2021!CE70="","-",MIR_2021!CE70)</f>
        <v>-</v>
      </c>
      <c r="CH61" s="119" t="str">
        <f>IF(MIR_2021!CF70="","-",MIR_2021!CF70)</f>
        <v>-</v>
      </c>
      <c r="CI61" s="119" t="str">
        <f>IF(MIR_2021!CG70="","-",MIR_2021!CG70)</f>
        <v>-</v>
      </c>
      <c r="CJ61" s="74" t="str">
        <f>IF(MIR_2021!CH70="","-",MIR_2021!CH70)</f>
        <v>-</v>
      </c>
      <c r="CK61" s="74" t="str">
        <f>IF(MIR_2021!CI70="","-",MIR_2021!CI70)</f>
        <v>-</v>
      </c>
      <c r="CL61" s="74" t="str">
        <f>IF(MIR_2021!CJ70="","-",MIR_2021!CJ70)</f>
        <v>-</v>
      </c>
      <c r="CM61" s="74" t="str">
        <f>IF(MIR_2021!CK70="","-",MIR_2021!CK70)</f>
        <v>-</v>
      </c>
      <c r="CN61" s="74" t="str">
        <f>IF(MIR_2021!CL70="","-",MIR_2021!CL70)</f>
        <v>-</v>
      </c>
      <c r="CO61" s="119" t="str">
        <f>IF(MIR_2021!CM70="","-",MIR_2021!CM70)</f>
        <v>-</v>
      </c>
      <c r="CP61" s="119" t="str">
        <f>IF(MIR_2021!CN70="","-",MIR_2021!CN70)</f>
        <v>-</v>
      </c>
      <c r="CQ61" s="74" t="str">
        <f>IF(MIR_2021!CO70="","-",MIR_2021!CO70)</f>
        <v>-</v>
      </c>
      <c r="CR61" s="74" t="str">
        <f>IF(MIR_2021!CP70="","-",MIR_2021!CP70)</f>
        <v>-</v>
      </c>
      <c r="CS61" s="74" t="str">
        <f>IF(MIR_2021!CQ70="","-",MIR_2021!CQ70)</f>
        <v>-</v>
      </c>
      <c r="CT61" s="74" t="str">
        <f>IF(MIR_2021!CR70="","-",MIR_2021!CR70)</f>
        <v>-</v>
      </c>
      <c r="CU61" s="74" t="str">
        <f>IF(MIR_2021!CS70="","-",MIR_2021!CS70)</f>
        <v>-</v>
      </c>
    </row>
    <row r="62" spans="1:99" s="68" customFormat="1" ht="13" x14ac:dyDescent="0.15">
      <c r="A62" s="67">
        <f>+VLOOKUP($D62,Catálogos!$A$14:$E$40,5,0)</f>
        <v>2</v>
      </c>
      <c r="B62" s="69" t="str">
        <f>+VLOOKUP(D62,Catálogos!$A$14:$C$40,3,FALSE)</f>
        <v>Promover el pleno ejercicio de los derechos de acceso a la información pública y de protección de datos personales, así como la transparencia y apertura de las instituciones públicas.</v>
      </c>
      <c r="C62" s="69" t="str">
        <f>+VLOOKUP(D62,Catálogos!$A$14:$F$40,6,FALSE)</f>
        <v>Presidencia</v>
      </c>
      <c r="D62" s="68" t="str">
        <f>+MID(MIR_2021!$D$6,1,3)</f>
        <v>170</v>
      </c>
      <c r="E62" s="69" t="str">
        <f>+MID(MIR_2021!$D$6,7,150)</f>
        <v>Dirección General de Comunicación Social y Difusión</v>
      </c>
      <c r="F62" s="68" t="str">
        <f>IF(MIR_2021!B71=0,F61,MIR_2021!B71)</f>
        <v>GOA09</v>
      </c>
      <c r="G62" s="68" t="str">
        <f>IF(MIR_2021!C71=0,G61,MIR_2021!C71)</f>
        <v>Actividad</v>
      </c>
      <c r="H62" s="69" t="str">
        <f>IF(MIR_2021!D71="",H61,MIR_2021!D71)</f>
        <v>2.2 Aplicación de una encuesta institucional de diagnóstico de los instrumentos de comunicación interna y el impacto de sus mensajes entre el personal del Instituto.</v>
      </c>
      <c r="I62" s="69">
        <f>+MIR_2021!E71</f>
        <v>0</v>
      </c>
      <c r="J62" s="69">
        <f>+MIR_2021!F71</f>
        <v>0</v>
      </c>
      <c r="K62" s="69">
        <f>+MIR_2021!G71</f>
        <v>0</v>
      </c>
      <c r="L62" s="69">
        <f>+MIR_2021!H71</f>
        <v>0</v>
      </c>
      <c r="M62" s="69">
        <f>+MIR_2021!I71</f>
        <v>0</v>
      </c>
      <c r="N62" s="69">
        <f>+MIR_2021!J71</f>
        <v>0</v>
      </c>
      <c r="O62" s="69">
        <f>+MIR_2021!K71</f>
        <v>0</v>
      </c>
      <c r="P62" s="69">
        <f>+MIR_2021!L71</f>
        <v>0</v>
      </c>
      <c r="Q62" s="69">
        <f>+MIR_2021!M71</f>
        <v>0</v>
      </c>
      <c r="R62" s="69">
        <f>+MIR_2021!N71</f>
        <v>0</v>
      </c>
      <c r="S62" s="69">
        <f>+MIR_2021!O71</f>
        <v>0</v>
      </c>
      <c r="T62" s="69">
        <f>+MIR_2021!P71</f>
        <v>0</v>
      </c>
      <c r="U62" s="69">
        <f>+MIR_2021!Q71</f>
        <v>0</v>
      </c>
      <c r="V62" s="69" t="str">
        <f>IF(MIR_2021!R71=0,V61,MIR_2021!R71)</f>
        <v>Anual</v>
      </c>
      <c r="W62" s="69" t="str">
        <f>IF(MIR_2021!S71=0,W61,MIR_2021!S71)</f>
        <v>Porcentaje</v>
      </c>
      <c r="X62" s="69">
        <f>+MIR_2021!V71</f>
        <v>0</v>
      </c>
      <c r="Y62" s="69">
        <f>+MIR_2021!W71</f>
        <v>0</v>
      </c>
      <c r="Z62" s="69">
        <f>+MIR_2021!X71</f>
        <v>0</v>
      </c>
      <c r="AA62" s="69" t="str">
        <f>IF(AND(MIR_2021!Y71="",H62=H61),AA61,MIR_2021!Y71)</f>
        <v>Los resultados de la encuesta son obtenidos en tiempo y forma.</v>
      </c>
      <c r="AB62" s="69">
        <f>+MIR_2021!Z71</f>
        <v>0</v>
      </c>
      <c r="AC62" s="69">
        <f>+MIR_2021!AA71</f>
        <v>0</v>
      </c>
      <c r="AD62" s="69">
        <f>+MIR_2021!AB71</f>
        <v>0</v>
      </c>
      <c r="AE62" s="77">
        <f>+MIR_2021!AC71</f>
        <v>0</v>
      </c>
      <c r="AF62" s="77">
        <f>+MIR_2021!AD71</f>
        <v>0</v>
      </c>
      <c r="AG62" s="68">
        <f>+MIR_2021!AE71</f>
        <v>0</v>
      </c>
      <c r="AH62" s="68">
        <f>+MIR_2021!AF71</f>
        <v>0</v>
      </c>
      <c r="AI62" s="68">
        <f>+MIR_2021!AG71</f>
        <v>0</v>
      </c>
      <c r="AJ62" s="68">
        <f>+MIR_2021!AH71</f>
        <v>0</v>
      </c>
      <c r="AK62" s="68">
        <f>+MIR_2021!AN71</f>
        <v>0</v>
      </c>
      <c r="AL62" s="68" t="str">
        <f ca="1">IF(MIR_2021!AO71="","-",IF(AN62="No aplica","-",IF(MIR_2021!AO71="Sin avance","Sin avance",IF(MIR_2021!AO71&lt;&gt;"Sin avance",IFERROR(_xlfn.FORMULATEXT(MIR_2021!AO71),CONCATENATE("=",MIR_2021!AO71)),"0"))))</f>
        <v>-</v>
      </c>
      <c r="AM62" s="68">
        <f>+MIR_2021!AP71</f>
        <v>0</v>
      </c>
      <c r="AN62" s="68">
        <f>+MIR_2021!AQ71</f>
        <v>0</v>
      </c>
      <c r="AO62" s="68">
        <f>+MIR_2021!AR71</f>
        <v>0</v>
      </c>
      <c r="AP62" s="78" t="str">
        <f>IF(MIR_2021!AS71="","-",MIR_2021!AS71)</f>
        <v>-</v>
      </c>
      <c r="AQ62" s="68">
        <f>+MIR_2021!AT71</f>
        <v>0</v>
      </c>
      <c r="AR62" s="68" t="str">
        <f ca="1">+IF(MIR_2021!AU71="","-",IF(AT62="No aplica","-",IF(MIR_2021!AU71="Sin avance","Sin avance",IF(MIR_2021!AU71&lt;&gt;"Sin avance",IFERROR(_xlfn.FORMULATEXT(MIR_2021!AU71),CONCATENATE("=",MIR_2021!AU71)),"0"))))</f>
        <v>-</v>
      </c>
      <c r="AS62" s="68">
        <f>+MIR_2021!AV71</f>
        <v>0</v>
      </c>
      <c r="AT62" s="68">
        <f>+MIR_2021!AW71</f>
        <v>0</v>
      </c>
      <c r="AU62" s="68">
        <f>+MIR_2021!AX71</f>
        <v>0</v>
      </c>
      <c r="AV62" s="78" t="str">
        <f>IF(MIR_2021!AY71="","-",MIR_2021!AY71)</f>
        <v>-</v>
      </c>
      <c r="AW62" s="68">
        <f>+MIR_2021!AZ71</f>
        <v>0</v>
      </c>
      <c r="AX62" s="70" t="str">
        <f ca="1">+IF(MIR_2021!BA71="","-",IF(AZ62="No aplica","-",IF(MIR_2021!BA71="Sin avance","Sin avance",IF(MIR_2021!BA71&lt;&gt;"Sin avance",IFERROR(_xlfn.FORMULATEXT(MIR_2021!BA71),CONCATENATE("=",MIR_2021!BA71)),"0"))))</f>
        <v>-</v>
      </c>
      <c r="AY62" s="68">
        <f>+MIR_2021!BB71</f>
        <v>0</v>
      </c>
      <c r="AZ62" s="68">
        <f>+MIR_2021!BC71</f>
        <v>0</v>
      </c>
      <c r="BA62" s="68">
        <f>+MIR_2021!BD71</f>
        <v>0</v>
      </c>
      <c r="BB62" s="78" t="str">
        <f>IF(MIR_2021!BE71="","-",MIR_2021!BE71)</f>
        <v>-</v>
      </c>
      <c r="BC62" s="68">
        <f>+MIR_2021!BF71</f>
        <v>0</v>
      </c>
      <c r="BD62" s="68" t="str">
        <f ca="1">+IF(MIR_2021!BG71="","-",IF(BF62="No aplica","-",IF(MIR_2021!BG71="Sin avance","Sin avance",IF(MIR_2021!BG71&lt;&gt;"Sin avance",IFERROR(_xlfn.FORMULATEXT(MIR_2021!BG71),CONCATENATE("=",MIR_2021!BG71)),"0"))))</f>
        <v>-</v>
      </c>
      <c r="BE62" s="68">
        <f>+MIR_2021!BH71</f>
        <v>0</v>
      </c>
      <c r="BF62" s="68">
        <f>+MIR_2021!BI71</f>
        <v>0</v>
      </c>
      <c r="BG62" s="68">
        <f>+MIR_2021!BJ71</f>
        <v>0</v>
      </c>
      <c r="BH62" s="78" t="str">
        <f>IF(MIR_2021!BK71="","-",MIR_2021!BK71)</f>
        <v>-</v>
      </c>
      <c r="BI62" s="68">
        <f>+MIR_2021!AH71</f>
        <v>0</v>
      </c>
      <c r="BJ62" s="71" t="str">
        <f ca="1">+IF(MIR_2021!AI71="","-",IF(BL62="No aplica","-",IF(MIR_2021!AI71="Sin avance","Sin avance",IF(MIR_2021!AI71&lt;&gt;"Sin avance",IFERROR(_xlfn.FORMULATEXT(MIR_2021!AI71),CONCATENATE("=",MIR_2021!AI71)),"-"))))</f>
        <v>-</v>
      </c>
      <c r="BK62" s="68">
        <f>+MIR_2021!AJ71</f>
        <v>0</v>
      </c>
      <c r="BL62" s="68">
        <f>+MIR_2021!AK71</f>
        <v>0</v>
      </c>
      <c r="BM62" s="68">
        <f>+MIR_2021!AL71</f>
        <v>0</v>
      </c>
      <c r="BN62" s="78" t="str">
        <f>IF(MIR_2021!AM71="","-",MIR_2021!AM71)</f>
        <v>-</v>
      </c>
      <c r="BO62" s="119" t="str">
        <f>IF(MIR_2021!BL71="","-",MIR_2021!BL71)</f>
        <v>-</v>
      </c>
      <c r="BP62" s="119" t="str">
        <f>IF(MIR_2021!BM71="","-",MIR_2021!BM71)</f>
        <v>-</v>
      </c>
      <c r="BQ62" s="119" t="str">
        <f>IF(MIR_2021!BN71="","-",MIR_2021!BN71)</f>
        <v>-</v>
      </c>
      <c r="BR62" s="119" t="str">
        <f>IF(MIR_2021!BO71="","-",MIR_2021!BO71)</f>
        <v>-</v>
      </c>
      <c r="BS62" s="74" t="str">
        <f>IF(MIR_2021!BP71="","-",MIR_2021!BP71)</f>
        <v>-</v>
      </c>
      <c r="BT62" s="119" t="str">
        <f>IF(MIR_2021!BR71="","-",MIR_2021!BR71)</f>
        <v>-</v>
      </c>
      <c r="BU62" s="119" t="str">
        <f>IF(MIR_2021!BS71="","-",MIR_2021!BS71)</f>
        <v>-</v>
      </c>
      <c r="BV62" s="74" t="str">
        <f>IF(MIR_2021!BT71="","-",MIR_2021!BT71)</f>
        <v>-</v>
      </c>
      <c r="BW62" s="74" t="str">
        <f>IF(MIR_2021!BU71="","-",MIR_2021!BU71)</f>
        <v>-</v>
      </c>
      <c r="BX62" s="74" t="str">
        <f>IF(MIR_2021!BV71="","-",MIR_2021!BV71)</f>
        <v>-</v>
      </c>
      <c r="BY62" s="74" t="str">
        <f>IF(MIR_2021!BW71="","-",MIR_2021!BW71)</f>
        <v>-</v>
      </c>
      <c r="BZ62" s="74" t="str">
        <f>IF(MIR_2021!BX71="","-",MIR_2021!BX71)</f>
        <v>-</v>
      </c>
      <c r="CA62" s="119" t="str">
        <f>IF(MIR_2021!BY71="","-",MIR_2021!BY71)</f>
        <v>-</v>
      </c>
      <c r="CB62" s="119" t="str">
        <f>IF(MIR_2021!BZ71="","-",MIR_2021!BZ71)</f>
        <v>-</v>
      </c>
      <c r="CC62" s="74" t="str">
        <f>IF(MIR_2021!CA71="","-",MIR_2021!CA71)</f>
        <v>-</v>
      </c>
      <c r="CD62" s="74" t="str">
        <f>IF(MIR_2021!CB71="","-",MIR_2021!CB71)</f>
        <v>-</v>
      </c>
      <c r="CE62" s="74" t="str">
        <f>IF(MIR_2021!CC71="","-",MIR_2021!CC71)</f>
        <v>-</v>
      </c>
      <c r="CF62" s="74" t="str">
        <f>IF(MIR_2021!CD71="","-",MIR_2021!CD71)</f>
        <v>-</v>
      </c>
      <c r="CG62" s="74" t="str">
        <f>IF(MIR_2021!CE71="","-",MIR_2021!CE71)</f>
        <v>-</v>
      </c>
      <c r="CH62" s="119" t="str">
        <f>IF(MIR_2021!CF71="","-",MIR_2021!CF71)</f>
        <v>-</v>
      </c>
      <c r="CI62" s="119" t="str">
        <f>IF(MIR_2021!CG71="","-",MIR_2021!CG71)</f>
        <v>-</v>
      </c>
      <c r="CJ62" s="74" t="str">
        <f>IF(MIR_2021!CH71="","-",MIR_2021!CH71)</f>
        <v>-</v>
      </c>
      <c r="CK62" s="74" t="str">
        <f>IF(MIR_2021!CI71="","-",MIR_2021!CI71)</f>
        <v>-</v>
      </c>
      <c r="CL62" s="74" t="str">
        <f>IF(MIR_2021!CJ71="","-",MIR_2021!CJ71)</f>
        <v>-</v>
      </c>
      <c r="CM62" s="74" t="str">
        <f>IF(MIR_2021!CK71="","-",MIR_2021!CK71)</f>
        <v>-</v>
      </c>
      <c r="CN62" s="74" t="str">
        <f>IF(MIR_2021!CL71="","-",MIR_2021!CL71)</f>
        <v>-</v>
      </c>
      <c r="CO62" s="119" t="str">
        <f>IF(MIR_2021!CM71="","-",MIR_2021!CM71)</f>
        <v>-</v>
      </c>
      <c r="CP62" s="119" t="str">
        <f>IF(MIR_2021!CN71="","-",MIR_2021!CN71)</f>
        <v>-</v>
      </c>
      <c r="CQ62" s="74" t="str">
        <f>IF(MIR_2021!CO71="","-",MIR_2021!CO71)</f>
        <v>-</v>
      </c>
      <c r="CR62" s="74" t="str">
        <f>IF(MIR_2021!CP71="","-",MIR_2021!CP71)</f>
        <v>-</v>
      </c>
      <c r="CS62" s="74" t="str">
        <f>IF(MIR_2021!CQ71="","-",MIR_2021!CQ71)</f>
        <v>-</v>
      </c>
      <c r="CT62" s="74" t="str">
        <f>IF(MIR_2021!CR71="","-",MIR_2021!CR71)</f>
        <v>-</v>
      </c>
      <c r="CU62" s="74" t="str">
        <f>IF(MIR_2021!CS71="","-",MIR_2021!CS71)</f>
        <v>-</v>
      </c>
    </row>
    <row r="63" spans="1:99" s="68" customFormat="1" ht="13" x14ac:dyDescent="0.15">
      <c r="A63" s="67">
        <f>+VLOOKUP($D63,Catálogos!$A$14:$E$40,5,0)</f>
        <v>2</v>
      </c>
      <c r="B63" s="69" t="str">
        <f>+VLOOKUP(D63,Catálogos!$A$14:$C$40,3,FALSE)</f>
        <v>Promover el pleno ejercicio de los derechos de acceso a la información pública y de protección de datos personales, así como la transparencia y apertura de las instituciones públicas.</v>
      </c>
      <c r="C63" s="69" t="str">
        <f>+VLOOKUP(D63,Catálogos!$A$14:$F$40,6,FALSE)</f>
        <v>Presidencia</v>
      </c>
      <c r="D63" s="68" t="str">
        <f>+MID(MIR_2021!$D$6,1,3)</f>
        <v>170</v>
      </c>
      <c r="E63" s="69" t="str">
        <f>+MID(MIR_2021!$D$6,7,150)</f>
        <v>Dirección General de Comunicación Social y Difusión</v>
      </c>
      <c r="F63" s="68" t="str">
        <f>IF(MIR_2021!B72=0,F62,MIR_2021!B72)</f>
        <v>GOA09</v>
      </c>
      <c r="G63" s="68" t="str">
        <f>IF(MIR_2021!C72=0,G62,MIR_2021!C72)</f>
        <v>Actividad</v>
      </c>
      <c r="H63" s="69" t="str">
        <f>IF(MIR_2021!D72="",H62,MIR_2021!D72)</f>
        <v>2.2 Aplicación de una encuesta institucional de diagnóstico de los instrumentos de comunicación interna y el impacto de sus mensajes entre el personal del Instituto.</v>
      </c>
      <c r="I63" s="69">
        <f>+MIR_2021!E72</f>
        <v>0</v>
      </c>
      <c r="J63" s="69">
        <f>+MIR_2021!F72</f>
        <v>0</v>
      </c>
      <c r="K63" s="69">
        <f>+MIR_2021!G72</f>
        <v>0</v>
      </c>
      <c r="L63" s="69">
        <f>+MIR_2021!H72</f>
        <v>0</v>
      </c>
      <c r="M63" s="69">
        <f>+MIR_2021!I72</f>
        <v>0</v>
      </c>
      <c r="N63" s="69">
        <f>+MIR_2021!J72</f>
        <v>0</v>
      </c>
      <c r="O63" s="69">
        <f>+MIR_2021!K72</f>
        <v>0</v>
      </c>
      <c r="P63" s="69">
        <f>+MIR_2021!L72</f>
        <v>0</v>
      </c>
      <c r="Q63" s="69">
        <f>+MIR_2021!M72</f>
        <v>0</v>
      </c>
      <c r="R63" s="69">
        <f>+MIR_2021!N72</f>
        <v>0</v>
      </c>
      <c r="S63" s="69">
        <f>+MIR_2021!O72</f>
        <v>0</v>
      </c>
      <c r="T63" s="69">
        <f>+MIR_2021!P72</f>
        <v>0</v>
      </c>
      <c r="U63" s="69">
        <f>+MIR_2021!Q72</f>
        <v>0</v>
      </c>
      <c r="V63" s="69" t="str">
        <f>IF(MIR_2021!R72=0,V62,MIR_2021!R72)</f>
        <v>Anual</v>
      </c>
      <c r="W63" s="69" t="str">
        <f>IF(MIR_2021!S72=0,W62,MIR_2021!S72)</f>
        <v>Porcentaje</v>
      </c>
      <c r="X63" s="69">
        <f>+MIR_2021!V72</f>
        <v>0</v>
      </c>
      <c r="Y63" s="69">
        <f>+MIR_2021!W72</f>
        <v>0</v>
      </c>
      <c r="Z63" s="69">
        <f>+MIR_2021!X72</f>
        <v>0</v>
      </c>
      <c r="AA63" s="69" t="str">
        <f>IF(AND(MIR_2021!Y72="",H63=H62),AA62,MIR_2021!Y72)</f>
        <v>Los resultados de la encuesta son obtenidos en tiempo y forma.</v>
      </c>
      <c r="AB63" s="69">
        <f>+MIR_2021!Z72</f>
        <v>0</v>
      </c>
      <c r="AC63" s="69">
        <f>+MIR_2021!AA72</f>
        <v>0</v>
      </c>
      <c r="AD63" s="69">
        <f>+MIR_2021!AB72</f>
        <v>0</v>
      </c>
      <c r="AE63" s="77">
        <f>+MIR_2021!AC72</f>
        <v>0</v>
      </c>
      <c r="AF63" s="77">
        <f>+MIR_2021!AD72</f>
        <v>0</v>
      </c>
      <c r="AG63" s="68">
        <f>+MIR_2021!AE72</f>
        <v>0</v>
      </c>
      <c r="AH63" s="68">
        <f>+MIR_2021!AF72</f>
        <v>0</v>
      </c>
      <c r="AI63" s="68">
        <f>+MIR_2021!AG72</f>
        <v>0</v>
      </c>
      <c r="AJ63" s="68">
        <f>+MIR_2021!AH72</f>
        <v>0</v>
      </c>
      <c r="AK63" s="68">
        <f>+MIR_2021!AN72</f>
        <v>0</v>
      </c>
      <c r="AL63" s="68" t="str">
        <f ca="1">IF(MIR_2021!AO72="","-",IF(AN63="No aplica","-",IF(MIR_2021!AO72="Sin avance","Sin avance",IF(MIR_2021!AO72&lt;&gt;"Sin avance",IFERROR(_xlfn.FORMULATEXT(MIR_2021!AO72),CONCATENATE("=",MIR_2021!AO72)),"0"))))</f>
        <v>-</v>
      </c>
      <c r="AM63" s="68">
        <f>+MIR_2021!AP72</f>
        <v>0</v>
      </c>
      <c r="AN63" s="68">
        <f>+MIR_2021!AQ72</f>
        <v>0</v>
      </c>
      <c r="AO63" s="68">
        <f>+MIR_2021!AR72</f>
        <v>0</v>
      </c>
      <c r="AP63" s="78" t="str">
        <f>IF(MIR_2021!AS72="","-",MIR_2021!AS72)</f>
        <v>-</v>
      </c>
      <c r="AQ63" s="68">
        <f>+MIR_2021!AT72</f>
        <v>0</v>
      </c>
      <c r="AR63" s="68" t="str">
        <f ca="1">+IF(MIR_2021!AU72="","-",IF(AT63="No aplica","-",IF(MIR_2021!AU72="Sin avance","Sin avance",IF(MIR_2021!AU72&lt;&gt;"Sin avance",IFERROR(_xlfn.FORMULATEXT(MIR_2021!AU72),CONCATENATE("=",MIR_2021!AU72)),"0"))))</f>
        <v>-</v>
      </c>
      <c r="AS63" s="68">
        <f>+MIR_2021!AV72</f>
        <v>0</v>
      </c>
      <c r="AT63" s="68">
        <f>+MIR_2021!AW72</f>
        <v>0</v>
      </c>
      <c r="AU63" s="68">
        <f>+MIR_2021!AX72</f>
        <v>0</v>
      </c>
      <c r="AV63" s="78" t="str">
        <f>IF(MIR_2021!AY72="","-",MIR_2021!AY72)</f>
        <v>-</v>
      </c>
      <c r="AW63" s="68">
        <f>+MIR_2021!AZ72</f>
        <v>0</v>
      </c>
      <c r="AX63" s="70" t="str">
        <f ca="1">+IF(MIR_2021!BA72="","-",IF(AZ63="No aplica","-",IF(MIR_2021!BA72="Sin avance","Sin avance",IF(MIR_2021!BA72&lt;&gt;"Sin avance",IFERROR(_xlfn.FORMULATEXT(MIR_2021!BA72),CONCATENATE("=",MIR_2021!BA72)),"0"))))</f>
        <v>-</v>
      </c>
      <c r="AY63" s="68">
        <f>+MIR_2021!BB72</f>
        <v>0</v>
      </c>
      <c r="AZ63" s="68">
        <f>+MIR_2021!BC72</f>
        <v>0</v>
      </c>
      <c r="BA63" s="68">
        <f>+MIR_2021!BD72</f>
        <v>0</v>
      </c>
      <c r="BB63" s="78" t="str">
        <f>IF(MIR_2021!BE72="","-",MIR_2021!BE72)</f>
        <v>-</v>
      </c>
      <c r="BC63" s="68">
        <f>+MIR_2021!BF72</f>
        <v>0</v>
      </c>
      <c r="BD63" s="68" t="str">
        <f ca="1">+IF(MIR_2021!BG72="","-",IF(BF63="No aplica","-",IF(MIR_2021!BG72="Sin avance","Sin avance",IF(MIR_2021!BG72&lt;&gt;"Sin avance",IFERROR(_xlfn.FORMULATEXT(MIR_2021!BG72),CONCATENATE("=",MIR_2021!BG72)),"0"))))</f>
        <v>-</v>
      </c>
      <c r="BE63" s="68">
        <f>+MIR_2021!BH72</f>
        <v>0</v>
      </c>
      <c r="BF63" s="68">
        <f>+MIR_2021!BI72</f>
        <v>0</v>
      </c>
      <c r="BG63" s="68">
        <f>+MIR_2021!BJ72</f>
        <v>0</v>
      </c>
      <c r="BH63" s="78" t="str">
        <f>IF(MIR_2021!BK72="","-",MIR_2021!BK72)</f>
        <v>-</v>
      </c>
      <c r="BI63" s="68">
        <f>+MIR_2021!AH72</f>
        <v>0</v>
      </c>
      <c r="BJ63" s="71" t="str">
        <f ca="1">+IF(MIR_2021!AI72="","-",IF(BL63="No aplica","-",IF(MIR_2021!AI72="Sin avance","Sin avance",IF(MIR_2021!AI72&lt;&gt;"Sin avance",IFERROR(_xlfn.FORMULATEXT(MIR_2021!AI72),CONCATENATE("=",MIR_2021!AI72)),"-"))))</f>
        <v>-</v>
      </c>
      <c r="BK63" s="68">
        <f>+MIR_2021!AJ72</f>
        <v>0</v>
      </c>
      <c r="BL63" s="68">
        <f>+MIR_2021!AK72</f>
        <v>0</v>
      </c>
      <c r="BM63" s="68">
        <f>+MIR_2021!AL72</f>
        <v>0</v>
      </c>
      <c r="BN63" s="78" t="str">
        <f>IF(MIR_2021!AM72="","-",MIR_2021!AM72)</f>
        <v>-</v>
      </c>
      <c r="BO63" s="119" t="str">
        <f>IF(MIR_2021!BL72="","-",MIR_2021!BL72)</f>
        <v>-</v>
      </c>
      <c r="BP63" s="119" t="str">
        <f>IF(MIR_2021!BM72="","-",MIR_2021!BM72)</f>
        <v>-</v>
      </c>
      <c r="BQ63" s="119" t="str">
        <f>IF(MIR_2021!BN72="","-",MIR_2021!BN72)</f>
        <v>-</v>
      </c>
      <c r="BR63" s="119" t="str">
        <f>IF(MIR_2021!BO72="","-",MIR_2021!BO72)</f>
        <v>-</v>
      </c>
      <c r="BS63" s="74" t="str">
        <f>IF(MIR_2021!BP72="","-",MIR_2021!BP72)</f>
        <v>-</v>
      </c>
      <c r="BT63" s="119" t="str">
        <f>IF(MIR_2021!BR72="","-",MIR_2021!BR72)</f>
        <v>-</v>
      </c>
      <c r="BU63" s="119" t="str">
        <f>IF(MIR_2021!BS72="","-",MIR_2021!BS72)</f>
        <v>-</v>
      </c>
      <c r="BV63" s="74" t="str">
        <f>IF(MIR_2021!BT72="","-",MIR_2021!BT72)</f>
        <v>-</v>
      </c>
      <c r="BW63" s="74" t="str">
        <f>IF(MIR_2021!BU72="","-",MIR_2021!BU72)</f>
        <v>-</v>
      </c>
      <c r="BX63" s="74" t="str">
        <f>IF(MIR_2021!BV72="","-",MIR_2021!BV72)</f>
        <v>-</v>
      </c>
      <c r="BY63" s="74" t="str">
        <f>IF(MIR_2021!BW72="","-",MIR_2021!BW72)</f>
        <v>-</v>
      </c>
      <c r="BZ63" s="74" t="str">
        <f>IF(MIR_2021!BX72="","-",MIR_2021!BX72)</f>
        <v>-</v>
      </c>
      <c r="CA63" s="119" t="str">
        <f>IF(MIR_2021!BY72="","-",MIR_2021!BY72)</f>
        <v>-</v>
      </c>
      <c r="CB63" s="119" t="str">
        <f>IF(MIR_2021!BZ72="","-",MIR_2021!BZ72)</f>
        <v>-</v>
      </c>
      <c r="CC63" s="74" t="str">
        <f>IF(MIR_2021!CA72="","-",MIR_2021!CA72)</f>
        <v>-</v>
      </c>
      <c r="CD63" s="74" t="str">
        <f>IF(MIR_2021!CB72="","-",MIR_2021!CB72)</f>
        <v>-</v>
      </c>
      <c r="CE63" s="74" t="str">
        <f>IF(MIR_2021!CC72="","-",MIR_2021!CC72)</f>
        <v>-</v>
      </c>
      <c r="CF63" s="74" t="str">
        <f>IF(MIR_2021!CD72="","-",MIR_2021!CD72)</f>
        <v>-</v>
      </c>
      <c r="CG63" s="74" t="str">
        <f>IF(MIR_2021!CE72="","-",MIR_2021!CE72)</f>
        <v>-</v>
      </c>
      <c r="CH63" s="119" t="str">
        <f>IF(MIR_2021!CF72="","-",MIR_2021!CF72)</f>
        <v>-</v>
      </c>
      <c r="CI63" s="119" t="str">
        <f>IF(MIR_2021!CG72="","-",MIR_2021!CG72)</f>
        <v>-</v>
      </c>
      <c r="CJ63" s="74" t="str">
        <f>IF(MIR_2021!CH72="","-",MIR_2021!CH72)</f>
        <v>-</v>
      </c>
      <c r="CK63" s="74" t="str">
        <f>IF(MIR_2021!CI72="","-",MIR_2021!CI72)</f>
        <v>-</v>
      </c>
      <c r="CL63" s="74" t="str">
        <f>IF(MIR_2021!CJ72="","-",MIR_2021!CJ72)</f>
        <v>-</v>
      </c>
      <c r="CM63" s="74" t="str">
        <f>IF(MIR_2021!CK72="","-",MIR_2021!CK72)</f>
        <v>-</v>
      </c>
      <c r="CN63" s="74" t="str">
        <f>IF(MIR_2021!CL72="","-",MIR_2021!CL72)</f>
        <v>-</v>
      </c>
      <c r="CO63" s="119" t="str">
        <f>IF(MIR_2021!CM72="","-",MIR_2021!CM72)</f>
        <v>-</v>
      </c>
      <c r="CP63" s="119" t="str">
        <f>IF(MIR_2021!CN72="","-",MIR_2021!CN72)</f>
        <v>-</v>
      </c>
      <c r="CQ63" s="74" t="str">
        <f>IF(MIR_2021!CO72="","-",MIR_2021!CO72)</f>
        <v>-</v>
      </c>
      <c r="CR63" s="74" t="str">
        <f>IF(MIR_2021!CP72="","-",MIR_2021!CP72)</f>
        <v>-</v>
      </c>
      <c r="CS63" s="74" t="str">
        <f>IF(MIR_2021!CQ72="","-",MIR_2021!CQ72)</f>
        <v>-</v>
      </c>
      <c r="CT63" s="74" t="str">
        <f>IF(MIR_2021!CR72="","-",MIR_2021!CR72)</f>
        <v>-</v>
      </c>
      <c r="CU63" s="74" t="str">
        <f>IF(MIR_2021!CS72="","-",MIR_2021!CS72)</f>
        <v>-</v>
      </c>
    </row>
    <row r="64" spans="1:99" s="68" customFormat="1" ht="13" x14ac:dyDescent="0.15">
      <c r="A64" s="67">
        <f>+VLOOKUP($D64,Catálogos!$A$14:$E$40,5,0)</f>
        <v>2</v>
      </c>
      <c r="B64" s="69" t="str">
        <f>+VLOOKUP(D64,Catálogos!$A$14:$C$40,3,FALSE)</f>
        <v>Promover el pleno ejercicio de los derechos de acceso a la información pública y de protección de datos personales, así como la transparencia y apertura de las instituciones públicas.</v>
      </c>
      <c r="C64" s="69" t="str">
        <f>+VLOOKUP(D64,Catálogos!$A$14:$F$40,6,FALSE)</f>
        <v>Presidencia</v>
      </c>
      <c r="D64" s="68" t="str">
        <f>+MID(MIR_2021!$D$6,1,3)</f>
        <v>170</v>
      </c>
      <c r="E64" s="69" t="str">
        <f>+MID(MIR_2021!$D$6,7,150)</f>
        <v>Dirección General de Comunicación Social y Difusión</v>
      </c>
      <c r="F64" s="68" t="str">
        <f>IF(MIR_2021!B73=0,F63,MIR_2021!B73)</f>
        <v>GOA09</v>
      </c>
      <c r="G64" s="68" t="str">
        <f>IF(MIR_2021!C73=0,G63,MIR_2021!C73)</f>
        <v>Actividad</v>
      </c>
      <c r="H64" s="69" t="str">
        <f>IF(MIR_2021!D73="",H63,MIR_2021!D73)</f>
        <v>2.2 Aplicación de una encuesta institucional de diagnóstico de los instrumentos de comunicación interna y el impacto de sus mensajes entre el personal del Instituto.</v>
      </c>
      <c r="I64" s="69">
        <f>+MIR_2021!E73</f>
        <v>0</v>
      </c>
      <c r="J64" s="69">
        <f>+MIR_2021!F73</f>
        <v>0</v>
      </c>
      <c r="K64" s="69">
        <f>+MIR_2021!G73</f>
        <v>0</v>
      </c>
      <c r="L64" s="69">
        <f>+MIR_2021!H73</f>
        <v>0</v>
      </c>
      <c r="M64" s="69">
        <f>+MIR_2021!I73</f>
        <v>0</v>
      </c>
      <c r="N64" s="69">
        <f>+MIR_2021!J73</f>
        <v>0</v>
      </c>
      <c r="O64" s="69">
        <f>+MIR_2021!K73</f>
        <v>0</v>
      </c>
      <c r="P64" s="69">
        <f>+MIR_2021!L73</f>
        <v>0</v>
      </c>
      <c r="Q64" s="69">
        <f>+MIR_2021!M73</f>
        <v>0</v>
      </c>
      <c r="R64" s="69">
        <f>+MIR_2021!N73</f>
        <v>0</v>
      </c>
      <c r="S64" s="69">
        <f>+MIR_2021!O73</f>
        <v>0</v>
      </c>
      <c r="T64" s="69">
        <f>+MIR_2021!P73</f>
        <v>0</v>
      </c>
      <c r="U64" s="69">
        <f>+MIR_2021!Q73</f>
        <v>0</v>
      </c>
      <c r="V64" s="69" t="str">
        <f>IF(MIR_2021!R73=0,V63,MIR_2021!R73)</f>
        <v>Anual</v>
      </c>
      <c r="W64" s="69" t="str">
        <f>IF(MIR_2021!S73=0,W63,MIR_2021!S73)</f>
        <v>Porcentaje</v>
      </c>
      <c r="X64" s="69">
        <f>+MIR_2021!V73</f>
        <v>0</v>
      </c>
      <c r="Y64" s="69">
        <f>+MIR_2021!W73</f>
        <v>0</v>
      </c>
      <c r="Z64" s="69">
        <f>+MIR_2021!X73</f>
        <v>0</v>
      </c>
      <c r="AA64" s="69" t="str">
        <f>IF(AND(MIR_2021!Y73="",H64=H63),AA63,MIR_2021!Y73)</f>
        <v>Los resultados de la encuesta son obtenidos en tiempo y forma.</v>
      </c>
      <c r="AB64" s="69">
        <f>+MIR_2021!Z73</f>
        <v>0</v>
      </c>
      <c r="AC64" s="69">
        <f>+MIR_2021!AA73</f>
        <v>0</v>
      </c>
      <c r="AD64" s="69">
        <f>+MIR_2021!AB73</f>
        <v>0</v>
      </c>
      <c r="AE64" s="77">
        <f>+MIR_2021!AC73</f>
        <v>0</v>
      </c>
      <c r="AF64" s="77">
        <f>+MIR_2021!AD73</f>
        <v>0</v>
      </c>
      <c r="AG64" s="68">
        <f>+MIR_2021!AE73</f>
        <v>0</v>
      </c>
      <c r="AH64" s="68">
        <f>+MIR_2021!AF73</f>
        <v>0</v>
      </c>
      <c r="AI64" s="68">
        <f>+MIR_2021!AG73</f>
        <v>0</v>
      </c>
      <c r="AJ64" s="68">
        <f>+MIR_2021!AH73</f>
        <v>0</v>
      </c>
      <c r="AK64" s="68">
        <f>+MIR_2021!AN73</f>
        <v>0</v>
      </c>
      <c r="AL64" s="68" t="str">
        <f ca="1">IF(MIR_2021!AO73="","-",IF(AN64="No aplica","-",IF(MIR_2021!AO73="Sin avance","Sin avance",IF(MIR_2021!AO73&lt;&gt;"Sin avance",IFERROR(_xlfn.FORMULATEXT(MIR_2021!AO73),CONCATENATE("=",MIR_2021!AO73)),"0"))))</f>
        <v>-</v>
      </c>
      <c r="AM64" s="68">
        <f>+MIR_2021!AP73</f>
        <v>0</v>
      </c>
      <c r="AN64" s="68">
        <f>+MIR_2021!AQ73</f>
        <v>0</v>
      </c>
      <c r="AO64" s="68">
        <f>+MIR_2021!AR73</f>
        <v>0</v>
      </c>
      <c r="AP64" s="78" t="str">
        <f>IF(MIR_2021!AS73="","-",MIR_2021!AS73)</f>
        <v>-</v>
      </c>
      <c r="AQ64" s="68">
        <f>+MIR_2021!AT73</f>
        <v>0</v>
      </c>
      <c r="AR64" s="68" t="str">
        <f ca="1">+IF(MIR_2021!AU73="","-",IF(AT64="No aplica","-",IF(MIR_2021!AU73="Sin avance","Sin avance",IF(MIR_2021!AU73&lt;&gt;"Sin avance",IFERROR(_xlfn.FORMULATEXT(MIR_2021!AU73),CONCATENATE("=",MIR_2021!AU73)),"0"))))</f>
        <v>-</v>
      </c>
      <c r="AS64" s="68">
        <f>+MIR_2021!AV73</f>
        <v>0</v>
      </c>
      <c r="AT64" s="68">
        <f>+MIR_2021!AW73</f>
        <v>0</v>
      </c>
      <c r="AU64" s="68">
        <f>+MIR_2021!AX73</f>
        <v>0</v>
      </c>
      <c r="AV64" s="78" t="str">
        <f>IF(MIR_2021!AY73="","-",MIR_2021!AY73)</f>
        <v>-</v>
      </c>
      <c r="AW64" s="68">
        <f>+MIR_2021!AZ73</f>
        <v>0</v>
      </c>
      <c r="AX64" s="70" t="str">
        <f ca="1">+IF(MIR_2021!BA73="","-",IF(AZ64="No aplica","-",IF(MIR_2021!BA73="Sin avance","Sin avance",IF(MIR_2021!BA73&lt;&gt;"Sin avance",IFERROR(_xlfn.FORMULATEXT(MIR_2021!BA73),CONCATENATE("=",MIR_2021!BA73)),"0"))))</f>
        <v>-</v>
      </c>
      <c r="AY64" s="68">
        <f>+MIR_2021!BB73</f>
        <v>0</v>
      </c>
      <c r="AZ64" s="68">
        <f>+MIR_2021!BC73</f>
        <v>0</v>
      </c>
      <c r="BA64" s="68">
        <f>+MIR_2021!BD73</f>
        <v>0</v>
      </c>
      <c r="BB64" s="78" t="str">
        <f>IF(MIR_2021!BE73="","-",MIR_2021!BE73)</f>
        <v>-</v>
      </c>
      <c r="BC64" s="68">
        <f>+MIR_2021!BF73</f>
        <v>0</v>
      </c>
      <c r="BD64" s="68" t="str">
        <f ca="1">+IF(MIR_2021!BG73="","-",IF(BF64="No aplica","-",IF(MIR_2021!BG73="Sin avance","Sin avance",IF(MIR_2021!BG73&lt;&gt;"Sin avance",IFERROR(_xlfn.FORMULATEXT(MIR_2021!BG73),CONCATENATE("=",MIR_2021!BG73)),"0"))))</f>
        <v>-</v>
      </c>
      <c r="BE64" s="68">
        <f>+MIR_2021!BH73</f>
        <v>0</v>
      </c>
      <c r="BF64" s="68">
        <f>+MIR_2021!BI73</f>
        <v>0</v>
      </c>
      <c r="BG64" s="68">
        <f>+MIR_2021!BJ73</f>
        <v>0</v>
      </c>
      <c r="BH64" s="78" t="str">
        <f>IF(MIR_2021!BK73="","-",MIR_2021!BK73)</f>
        <v>-</v>
      </c>
      <c r="BI64" s="68">
        <f>+MIR_2021!AH73</f>
        <v>0</v>
      </c>
      <c r="BJ64" s="71" t="str">
        <f ca="1">+IF(MIR_2021!AI73="","-",IF(BL64="No aplica","-",IF(MIR_2021!AI73="Sin avance","Sin avance",IF(MIR_2021!AI73&lt;&gt;"Sin avance",IFERROR(_xlfn.FORMULATEXT(MIR_2021!AI73),CONCATENATE("=",MIR_2021!AI73)),"-"))))</f>
        <v>-</v>
      </c>
      <c r="BK64" s="68">
        <f>+MIR_2021!AJ73</f>
        <v>0</v>
      </c>
      <c r="BL64" s="68">
        <f>+MIR_2021!AK73</f>
        <v>0</v>
      </c>
      <c r="BM64" s="68">
        <f>+MIR_2021!AL73</f>
        <v>0</v>
      </c>
      <c r="BN64" s="78" t="str">
        <f>IF(MIR_2021!AM73="","-",MIR_2021!AM73)</f>
        <v>-</v>
      </c>
      <c r="BO64" s="119" t="str">
        <f>IF(MIR_2021!BL73="","-",MIR_2021!BL73)</f>
        <v>-</v>
      </c>
      <c r="BP64" s="119" t="str">
        <f>IF(MIR_2021!BM73="","-",MIR_2021!BM73)</f>
        <v>-</v>
      </c>
      <c r="BQ64" s="119" t="str">
        <f>IF(MIR_2021!BN73="","-",MIR_2021!BN73)</f>
        <v>-</v>
      </c>
      <c r="BR64" s="119" t="str">
        <f>IF(MIR_2021!BO73="","-",MIR_2021!BO73)</f>
        <v>-</v>
      </c>
      <c r="BS64" s="74" t="str">
        <f>IF(MIR_2021!BP73="","-",MIR_2021!BP73)</f>
        <v>-</v>
      </c>
      <c r="BT64" s="119" t="str">
        <f>IF(MIR_2021!BR73="","-",MIR_2021!BR73)</f>
        <v>-</v>
      </c>
      <c r="BU64" s="119" t="str">
        <f>IF(MIR_2021!BS73="","-",MIR_2021!BS73)</f>
        <v>-</v>
      </c>
      <c r="BV64" s="74" t="str">
        <f>IF(MIR_2021!BT73="","-",MIR_2021!BT73)</f>
        <v>-</v>
      </c>
      <c r="BW64" s="74" t="str">
        <f>IF(MIR_2021!BU73="","-",MIR_2021!BU73)</f>
        <v>-</v>
      </c>
      <c r="BX64" s="74" t="str">
        <f>IF(MIR_2021!BV73="","-",MIR_2021!BV73)</f>
        <v>-</v>
      </c>
      <c r="BY64" s="74" t="str">
        <f>IF(MIR_2021!BW73="","-",MIR_2021!BW73)</f>
        <v>-</v>
      </c>
      <c r="BZ64" s="74" t="str">
        <f>IF(MIR_2021!BX73="","-",MIR_2021!BX73)</f>
        <v>-</v>
      </c>
      <c r="CA64" s="119" t="str">
        <f>IF(MIR_2021!BY73="","-",MIR_2021!BY73)</f>
        <v>-</v>
      </c>
      <c r="CB64" s="119" t="str">
        <f>IF(MIR_2021!BZ73="","-",MIR_2021!BZ73)</f>
        <v>-</v>
      </c>
      <c r="CC64" s="74" t="str">
        <f>IF(MIR_2021!CA73="","-",MIR_2021!CA73)</f>
        <v>-</v>
      </c>
      <c r="CD64" s="74" t="str">
        <f>IF(MIR_2021!CB73="","-",MIR_2021!CB73)</f>
        <v>-</v>
      </c>
      <c r="CE64" s="74" t="str">
        <f>IF(MIR_2021!CC73="","-",MIR_2021!CC73)</f>
        <v>-</v>
      </c>
      <c r="CF64" s="74" t="str">
        <f>IF(MIR_2021!CD73="","-",MIR_2021!CD73)</f>
        <v>-</v>
      </c>
      <c r="CG64" s="74" t="str">
        <f>IF(MIR_2021!CE73="","-",MIR_2021!CE73)</f>
        <v>-</v>
      </c>
      <c r="CH64" s="119" t="str">
        <f>IF(MIR_2021!CF73="","-",MIR_2021!CF73)</f>
        <v>-</v>
      </c>
      <c r="CI64" s="119" t="str">
        <f>IF(MIR_2021!CG73="","-",MIR_2021!CG73)</f>
        <v>-</v>
      </c>
      <c r="CJ64" s="74" t="str">
        <f>IF(MIR_2021!CH73="","-",MIR_2021!CH73)</f>
        <v>-</v>
      </c>
      <c r="CK64" s="74" t="str">
        <f>IF(MIR_2021!CI73="","-",MIR_2021!CI73)</f>
        <v>-</v>
      </c>
      <c r="CL64" s="74" t="str">
        <f>IF(MIR_2021!CJ73="","-",MIR_2021!CJ73)</f>
        <v>-</v>
      </c>
      <c r="CM64" s="74" t="str">
        <f>IF(MIR_2021!CK73="","-",MIR_2021!CK73)</f>
        <v>-</v>
      </c>
      <c r="CN64" s="74" t="str">
        <f>IF(MIR_2021!CL73="","-",MIR_2021!CL73)</f>
        <v>-</v>
      </c>
      <c r="CO64" s="119" t="str">
        <f>IF(MIR_2021!CM73="","-",MIR_2021!CM73)</f>
        <v>-</v>
      </c>
      <c r="CP64" s="119" t="str">
        <f>IF(MIR_2021!CN73="","-",MIR_2021!CN73)</f>
        <v>-</v>
      </c>
      <c r="CQ64" s="74" t="str">
        <f>IF(MIR_2021!CO73="","-",MIR_2021!CO73)</f>
        <v>-</v>
      </c>
      <c r="CR64" s="74" t="str">
        <f>IF(MIR_2021!CP73="","-",MIR_2021!CP73)</f>
        <v>-</v>
      </c>
      <c r="CS64" s="74" t="str">
        <f>IF(MIR_2021!CQ73="","-",MIR_2021!CQ73)</f>
        <v>-</v>
      </c>
      <c r="CT64" s="74" t="str">
        <f>IF(MIR_2021!CR73="","-",MIR_2021!CR73)</f>
        <v>-</v>
      </c>
      <c r="CU64" s="74" t="str">
        <f>IF(MIR_2021!CS73="","-",MIR_2021!CS73)</f>
        <v>-</v>
      </c>
    </row>
    <row r="65" spans="1:99" s="68" customFormat="1" ht="13" x14ac:dyDescent="0.15">
      <c r="A65" s="67">
        <f>+VLOOKUP($D65,Catálogos!$A$14:$E$40,5,0)</f>
        <v>2</v>
      </c>
      <c r="B65" s="69" t="str">
        <f>+VLOOKUP(D65,Catálogos!$A$14:$C$40,3,FALSE)</f>
        <v>Promover el pleno ejercicio de los derechos de acceso a la información pública y de protección de datos personales, así como la transparencia y apertura de las instituciones públicas.</v>
      </c>
      <c r="C65" s="69" t="str">
        <f>+VLOOKUP(D65,Catálogos!$A$14:$F$40,6,FALSE)</f>
        <v>Presidencia</v>
      </c>
      <c r="D65" s="68" t="str">
        <f>+MID(MIR_2021!$D$6,1,3)</f>
        <v>170</v>
      </c>
      <c r="E65" s="69" t="str">
        <f>+MID(MIR_2021!$D$6,7,150)</f>
        <v>Dirección General de Comunicación Social y Difusión</v>
      </c>
      <c r="F65" s="68" t="str">
        <f>IF(MIR_2021!B74=0,F64,MIR_2021!B74)</f>
        <v>GOA09</v>
      </c>
      <c r="G65" s="68" t="str">
        <f>IF(MIR_2021!C74=0,G64,MIR_2021!C74)</f>
        <v>Actividad</v>
      </c>
      <c r="H65" s="69" t="str">
        <f>IF(MIR_2021!D74="",H64,MIR_2021!D74)</f>
        <v>2.2 Aplicación de una encuesta institucional de diagnóstico de los instrumentos de comunicación interna y el impacto de sus mensajes entre el personal del Instituto.</v>
      </c>
      <c r="I65" s="69">
        <f>+MIR_2021!E74</f>
        <v>0</v>
      </c>
      <c r="J65" s="69">
        <f>+MIR_2021!F74</f>
        <v>0</v>
      </c>
      <c r="K65" s="69">
        <f>+MIR_2021!G74</f>
        <v>0</v>
      </c>
      <c r="L65" s="69">
        <f>+MIR_2021!H74</f>
        <v>0</v>
      </c>
      <c r="M65" s="69">
        <f>+MIR_2021!I74</f>
        <v>0</v>
      </c>
      <c r="N65" s="69">
        <f>+MIR_2021!J74</f>
        <v>0</v>
      </c>
      <c r="O65" s="69">
        <f>+MIR_2021!K74</f>
        <v>0</v>
      </c>
      <c r="P65" s="69">
        <f>+MIR_2021!L74</f>
        <v>0</v>
      </c>
      <c r="Q65" s="69">
        <f>+MIR_2021!M74</f>
        <v>0</v>
      </c>
      <c r="R65" s="69">
        <f>+MIR_2021!N74</f>
        <v>0</v>
      </c>
      <c r="S65" s="69">
        <f>+MIR_2021!O74</f>
        <v>0</v>
      </c>
      <c r="T65" s="69">
        <f>+MIR_2021!P74</f>
        <v>0</v>
      </c>
      <c r="U65" s="69">
        <f>+MIR_2021!Q74</f>
        <v>0</v>
      </c>
      <c r="V65" s="69" t="str">
        <f>IF(MIR_2021!R74=0,V64,MIR_2021!R74)</f>
        <v>Anual</v>
      </c>
      <c r="W65" s="69" t="str">
        <f>IF(MIR_2021!S74=0,W64,MIR_2021!S74)</f>
        <v>Porcentaje</v>
      </c>
      <c r="X65" s="69">
        <f>+MIR_2021!V74</f>
        <v>0</v>
      </c>
      <c r="Y65" s="69">
        <f>+MIR_2021!W74</f>
        <v>0</v>
      </c>
      <c r="Z65" s="69">
        <f>+MIR_2021!X74</f>
        <v>0</v>
      </c>
      <c r="AA65" s="69" t="str">
        <f>IF(AND(MIR_2021!Y74="",H65=H64),AA64,MIR_2021!Y74)</f>
        <v>Los resultados de la encuesta son obtenidos en tiempo y forma.</v>
      </c>
      <c r="AB65" s="69">
        <f>+MIR_2021!Z74</f>
        <v>0</v>
      </c>
      <c r="AC65" s="69">
        <f>+MIR_2021!AA74</f>
        <v>0</v>
      </c>
      <c r="AD65" s="69">
        <f>+MIR_2021!AB74</f>
        <v>0</v>
      </c>
      <c r="AE65" s="77">
        <f>+MIR_2021!AC74</f>
        <v>0</v>
      </c>
      <c r="AF65" s="77">
        <f>+MIR_2021!AD74</f>
        <v>0</v>
      </c>
      <c r="AG65" s="68">
        <f>+MIR_2021!AE74</f>
        <v>0</v>
      </c>
      <c r="AH65" s="68">
        <f>+MIR_2021!AF74</f>
        <v>0</v>
      </c>
      <c r="AI65" s="68">
        <f>+MIR_2021!AG74</f>
        <v>0</v>
      </c>
      <c r="AJ65" s="68">
        <f>+MIR_2021!AH74</f>
        <v>0</v>
      </c>
      <c r="AK65" s="68">
        <f>+MIR_2021!AN74</f>
        <v>0</v>
      </c>
      <c r="AL65" s="68" t="str">
        <f ca="1">IF(MIR_2021!AO74="","-",IF(AN65="No aplica","-",IF(MIR_2021!AO74="Sin avance","Sin avance",IF(MIR_2021!AO74&lt;&gt;"Sin avance",IFERROR(_xlfn.FORMULATEXT(MIR_2021!AO74),CONCATENATE("=",MIR_2021!AO74)),"0"))))</f>
        <v>-</v>
      </c>
      <c r="AM65" s="68">
        <f>+MIR_2021!AP74</f>
        <v>0</v>
      </c>
      <c r="AN65" s="68">
        <f>+MIR_2021!AQ74</f>
        <v>0</v>
      </c>
      <c r="AO65" s="68">
        <f>+MIR_2021!AR74</f>
        <v>0</v>
      </c>
      <c r="AP65" s="78" t="str">
        <f>IF(MIR_2021!AS74="","-",MIR_2021!AS74)</f>
        <v>-</v>
      </c>
      <c r="AQ65" s="68">
        <f>+MIR_2021!AT74</f>
        <v>0</v>
      </c>
      <c r="AR65" s="68" t="str">
        <f ca="1">+IF(MIR_2021!AU74="","-",IF(AT65="No aplica","-",IF(MIR_2021!AU74="Sin avance","Sin avance",IF(MIR_2021!AU74&lt;&gt;"Sin avance",IFERROR(_xlfn.FORMULATEXT(MIR_2021!AU74),CONCATENATE("=",MIR_2021!AU74)),"0"))))</f>
        <v>-</v>
      </c>
      <c r="AS65" s="68">
        <f>+MIR_2021!AV74</f>
        <v>0</v>
      </c>
      <c r="AT65" s="68">
        <f>+MIR_2021!AW74</f>
        <v>0</v>
      </c>
      <c r="AU65" s="68">
        <f>+MIR_2021!AX74</f>
        <v>0</v>
      </c>
      <c r="AV65" s="78" t="str">
        <f>IF(MIR_2021!AY74="","-",MIR_2021!AY74)</f>
        <v>-</v>
      </c>
      <c r="AW65" s="68">
        <f>+MIR_2021!AZ74</f>
        <v>0</v>
      </c>
      <c r="AX65" s="70" t="str">
        <f ca="1">+IF(MIR_2021!BA74="","-",IF(AZ65="No aplica","-",IF(MIR_2021!BA74="Sin avance","Sin avance",IF(MIR_2021!BA74&lt;&gt;"Sin avance",IFERROR(_xlfn.FORMULATEXT(MIR_2021!BA74),CONCATENATE("=",MIR_2021!BA74)),"0"))))</f>
        <v>-</v>
      </c>
      <c r="AY65" s="68">
        <f>+MIR_2021!BB74</f>
        <v>0</v>
      </c>
      <c r="AZ65" s="68">
        <f>+MIR_2021!BC74</f>
        <v>0</v>
      </c>
      <c r="BA65" s="68">
        <f>+MIR_2021!BD74</f>
        <v>0</v>
      </c>
      <c r="BB65" s="78" t="str">
        <f>IF(MIR_2021!BE74="","-",MIR_2021!BE74)</f>
        <v>-</v>
      </c>
      <c r="BC65" s="68">
        <f>+MIR_2021!BF74</f>
        <v>0</v>
      </c>
      <c r="BD65" s="68" t="str">
        <f ca="1">+IF(MIR_2021!BG74="","-",IF(BF65="No aplica","-",IF(MIR_2021!BG74="Sin avance","Sin avance",IF(MIR_2021!BG74&lt;&gt;"Sin avance",IFERROR(_xlfn.FORMULATEXT(MIR_2021!BG74),CONCATENATE("=",MIR_2021!BG74)),"0"))))</f>
        <v>-</v>
      </c>
      <c r="BE65" s="68">
        <f>+MIR_2021!BH74</f>
        <v>0</v>
      </c>
      <c r="BF65" s="68">
        <f>+MIR_2021!BI74</f>
        <v>0</v>
      </c>
      <c r="BG65" s="68">
        <f>+MIR_2021!BJ74</f>
        <v>0</v>
      </c>
      <c r="BH65" s="78" t="str">
        <f>IF(MIR_2021!BK74="","-",MIR_2021!BK74)</f>
        <v>-</v>
      </c>
      <c r="BI65" s="68">
        <f>+MIR_2021!AH74</f>
        <v>0</v>
      </c>
      <c r="BJ65" s="71" t="str">
        <f ca="1">+IF(MIR_2021!AI74="","-",IF(BL65="No aplica","-",IF(MIR_2021!AI74="Sin avance","Sin avance",IF(MIR_2021!AI74&lt;&gt;"Sin avance",IFERROR(_xlfn.FORMULATEXT(MIR_2021!AI74),CONCATENATE("=",MIR_2021!AI74)),"-"))))</f>
        <v>-</v>
      </c>
      <c r="BK65" s="68">
        <f>+MIR_2021!AJ74</f>
        <v>0</v>
      </c>
      <c r="BL65" s="68">
        <f>+MIR_2021!AK74</f>
        <v>0</v>
      </c>
      <c r="BM65" s="68">
        <f>+MIR_2021!AL74</f>
        <v>0</v>
      </c>
      <c r="BN65" s="78" t="str">
        <f>IF(MIR_2021!AM74="","-",MIR_2021!AM74)</f>
        <v>-</v>
      </c>
      <c r="BO65" s="119" t="str">
        <f>IF(MIR_2021!BL74="","-",MIR_2021!BL74)</f>
        <v>-</v>
      </c>
      <c r="BP65" s="119" t="str">
        <f>IF(MIR_2021!BM74="","-",MIR_2021!BM74)</f>
        <v>-</v>
      </c>
      <c r="BQ65" s="119" t="str">
        <f>IF(MIR_2021!BN74="","-",MIR_2021!BN74)</f>
        <v>-</v>
      </c>
      <c r="BR65" s="119" t="str">
        <f>IF(MIR_2021!BO74="","-",MIR_2021!BO74)</f>
        <v>-</v>
      </c>
      <c r="BS65" s="74" t="str">
        <f>IF(MIR_2021!BP74="","-",MIR_2021!BP74)</f>
        <v>-</v>
      </c>
      <c r="BT65" s="119" t="str">
        <f>IF(MIR_2021!BR74="","-",MIR_2021!BR74)</f>
        <v>-</v>
      </c>
      <c r="BU65" s="119" t="str">
        <f>IF(MIR_2021!BS74="","-",MIR_2021!BS74)</f>
        <v>-</v>
      </c>
      <c r="BV65" s="74" t="str">
        <f>IF(MIR_2021!BT74="","-",MIR_2021!BT74)</f>
        <v>-</v>
      </c>
      <c r="BW65" s="74" t="str">
        <f>IF(MIR_2021!BU74="","-",MIR_2021!BU74)</f>
        <v>-</v>
      </c>
      <c r="BX65" s="74" t="str">
        <f>IF(MIR_2021!BV74="","-",MIR_2021!BV74)</f>
        <v>-</v>
      </c>
      <c r="BY65" s="74" t="str">
        <f>IF(MIR_2021!BW74="","-",MIR_2021!BW74)</f>
        <v>-</v>
      </c>
      <c r="BZ65" s="74" t="str">
        <f>IF(MIR_2021!BX74="","-",MIR_2021!BX74)</f>
        <v>-</v>
      </c>
      <c r="CA65" s="119" t="str">
        <f>IF(MIR_2021!BY74="","-",MIR_2021!BY74)</f>
        <v>-</v>
      </c>
      <c r="CB65" s="119" t="str">
        <f>IF(MIR_2021!BZ74="","-",MIR_2021!BZ74)</f>
        <v>-</v>
      </c>
      <c r="CC65" s="74" t="str">
        <f>IF(MIR_2021!CA74="","-",MIR_2021!CA74)</f>
        <v>-</v>
      </c>
      <c r="CD65" s="74" t="str">
        <f>IF(MIR_2021!CB74="","-",MIR_2021!CB74)</f>
        <v>-</v>
      </c>
      <c r="CE65" s="74" t="str">
        <f>IF(MIR_2021!CC74="","-",MIR_2021!CC74)</f>
        <v>-</v>
      </c>
      <c r="CF65" s="74" t="str">
        <f>IF(MIR_2021!CD74="","-",MIR_2021!CD74)</f>
        <v>-</v>
      </c>
      <c r="CG65" s="74" t="str">
        <f>IF(MIR_2021!CE74="","-",MIR_2021!CE74)</f>
        <v>-</v>
      </c>
      <c r="CH65" s="119" t="str">
        <f>IF(MIR_2021!CF74="","-",MIR_2021!CF74)</f>
        <v>-</v>
      </c>
      <c r="CI65" s="119" t="str">
        <f>IF(MIR_2021!CG74="","-",MIR_2021!CG74)</f>
        <v>-</v>
      </c>
      <c r="CJ65" s="74" t="str">
        <f>IF(MIR_2021!CH74="","-",MIR_2021!CH74)</f>
        <v>-</v>
      </c>
      <c r="CK65" s="74" t="str">
        <f>IF(MIR_2021!CI74="","-",MIR_2021!CI74)</f>
        <v>-</v>
      </c>
      <c r="CL65" s="74" t="str">
        <f>IF(MIR_2021!CJ74="","-",MIR_2021!CJ74)</f>
        <v>-</v>
      </c>
      <c r="CM65" s="74" t="str">
        <f>IF(MIR_2021!CK74="","-",MIR_2021!CK74)</f>
        <v>-</v>
      </c>
      <c r="CN65" s="74" t="str">
        <f>IF(MIR_2021!CL74="","-",MIR_2021!CL74)</f>
        <v>-</v>
      </c>
      <c r="CO65" s="119" t="str">
        <f>IF(MIR_2021!CM74="","-",MIR_2021!CM74)</f>
        <v>-</v>
      </c>
      <c r="CP65" s="119" t="str">
        <f>IF(MIR_2021!CN74="","-",MIR_2021!CN74)</f>
        <v>-</v>
      </c>
      <c r="CQ65" s="74" t="str">
        <f>IF(MIR_2021!CO74="","-",MIR_2021!CO74)</f>
        <v>-</v>
      </c>
      <c r="CR65" s="74" t="str">
        <f>IF(MIR_2021!CP74="","-",MIR_2021!CP74)</f>
        <v>-</v>
      </c>
      <c r="CS65" s="74" t="str">
        <f>IF(MIR_2021!CQ74="","-",MIR_2021!CQ74)</f>
        <v>-</v>
      </c>
      <c r="CT65" s="74" t="str">
        <f>IF(MIR_2021!CR74="","-",MIR_2021!CR74)</f>
        <v>-</v>
      </c>
      <c r="CU65" s="74" t="str">
        <f>IF(MIR_2021!CS74="","-",MIR_2021!CS74)</f>
        <v>-</v>
      </c>
    </row>
    <row r="66" spans="1:99" s="68" customFormat="1" ht="13" x14ac:dyDescent="0.15">
      <c r="A66" s="67">
        <f>+VLOOKUP($D66,Catálogos!$A$14:$E$40,5,0)</f>
        <v>2</v>
      </c>
      <c r="B66" s="69" t="str">
        <f>+VLOOKUP(D66,Catálogos!$A$14:$C$40,3,FALSE)</f>
        <v>Promover el pleno ejercicio de los derechos de acceso a la información pública y de protección de datos personales, así como la transparencia y apertura de las instituciones públicas.</v>
      </c>
      <c r="C66" s="69" t="str">
        <f>+VLOOKUP(D66,Catálogos!$A$14:$F$40,6,FALSE)</f>
        <v>Presidencia</v>
      </c>
      <c r="D66" s="68" t="str">
        <f>+MID(MIR_2021!$D$6,1,3)</f>
        <v>170</v>
      </c>
      <c r="E66" s="69" t="str">
        <f>+MID(MIR_2021!$D$6,7,150)</f>
        <v>Dirección General de Comunicación Social y Difusión</v>
      </c>
      <c r="F66" s="68" t="str">
        <f>IF(MIR_2021!B75=0,F65,MIR_2021!B75)</f>
        <v>GOA09</v>
      </c>
      <c r="G66" s="68" t="str">
        <f>IF(MIR_2021!C75=0,G65,MIR_2021!C75)</f>
        <v>Actividad</v>
      </c>
      <c r="H66" s="69" t="str">
        <f>IF(MIR_2021!D75="",H65,MIR_2021!D75)</f>
        <v>2.2 Aplicación de una encuesta institucional de diagnóstico de los instrumentos de comunicación interna y el impacto de sus mensajes entre el personal del Instituto.</v>
      </c>
      <c r="I66" s="69">
        <f>+MIR_2021!E75</f>
        <v>0</v>
      </c>
      <c r="J66" s="69">
        <f>+MIR_2021!F75</f>
        <v>0</v>
      </c>
      <c r="K66" s="69">
        <f>+MIR_2021!G75</f>
        <v>0</v>
      </c>
      <c r="L66" s="69">
        <f>+MIR_2021!H75</f>
        <v>0</v>
      </c>
      <c r="M66" s="69">
        <f>+MIR_2021!I75</f>
        <v>0</v>
      </c>
      <c r="N66" s="69">
        <f>+MIR_2021!J75</f>
        <v>0</v>
      </c>
      <c r="O66" s="69">
        <f>+MIR_2021!K75</f>
        <v>0</v>
      </c>
      <c r="P66" s="69">
        <f>+MIR_2021!L75</f>
        <v>0</v>
      </c>
      <c r="Q66" s="69">
        <f>+MIR_2021!M75</f>
        <v>0</v>
      </c>
      <c r="R66" s="69">
        <f>+MIR_2021!N75</f>
        <v>0</v>
      </c>
      <c r="S66" s="69">
        <f>+MIR_2021!O75</f>
        <v>0</v>
      </c>
      <c r="T66" s="69">
        <f>+MIR_2021!P75</f>
        <v>0</v>
      </c>
      <c r="U66" s="69">
        <f>+MIR_2021!Q75</f>
        <v>0</v>
      </c>
      <c r="V66" s="69" t="str">
        <f>IF(MIR_2021!R75=0,V65,MIR_2021!R75)</f>
        <v>Anual</v>
      </c>
      <c r="W66" s="69" t="str">
        <f>IF(MIR_2021!S75=0,W65,MIR_2021!S75)</f>
        <v>Porcentaje</v>
      </c>
      <c r="X66" s="69">
        <f>+MIR_2021!V75</f>
        <v>0</v>
      </c>
      <c r="Y66" s="69">
        <f>+MIR_2021!W75</f>
        <v>0</v>
      </c>
      <c r="Z66" s="69">
        <f>+MIR_2021!X75</f>
        <v>0</v>
      </c>
      <c r="AA66" s="69" t="str">
        <f>IF(AND(MIR_2021!Y75="",H66=H65),AA65,MIR_2021!Y75)</f>
        <v>Los resultados de la encuesta son obtenidos en tiempo y forma.</v>
      </c>
      <c r="AB66" s="69">
        <f>+MIR_2021!Z75</f>
        <v>0</v>
      </c>
      <c r="AC66" s="69">
        <f>+MIR_2021!AA75</f>
        <v>0</v>
      </c>
      <c r="AD66" s="69">
        <f>+MIR_2021!AB75</f>
        <v>0</v>
      </c>
      <c r="AE66" s="77">
        <f>+MIR_2021!AC75</f>
        <v>0</v>
      </c>
      <c r="AF66" s="77">
        <f>+MIR_2021!AD75</f>
        <v>0</v>
      </c>
      <c r="AG66" s="68">
        <f>+MIR_2021!AE75</f>
        <v>0</v>
      </c>
      <c r="AH66" s="68">
        <f>+MIR_2021!AF75</f>
        <v>0</v>
      </c>
      <c r="AI66" s="68">
        <f>+MIR_2021!AG75</f>
        <v>0</v>
      </c>
      <c r="AJ66" s="68">
        <f>+MIR_2021!AH75</f>
        <v>0</v>
      </c>
      <c r="AK66" s="68">
        <f>+MIR_2021!AN75</f>
        <v>0</v>
      </c>
      <c r="AL66" s="68" t="str">
        <f ca="1">IF(MIR_2021!AO75="","-",IF(AN66="No aplica","-",IF(MIR_2021!AO75="Sin avance","Sin avance",IF(MIR_2021!AO75&lt;&gt;"Sin avance",IFERROR(_xlfn.FORMULATEXT(MIR_2021!AO75),CONCATENATE("=",MIR_2021!AO75)),"0"))))</f>
        <v>-</v>
      </c>
      <c r="AM66" s="68">
        <f>+MIR_2021!AP75</f>
        <v>0</v>
      </c>
      <c r="AN66" s="68">
        <f>+MIR_2021!AQ75</f>
        <v>0</v>
      </c>
      <c r="AO66" s="68">
        <f>+MIR_2021!AR75</f>
        <v>0</v>
      </c>
      <c r="AP66" s="78" t="str">
        <f>IF(MIR_2021!AS75="","-",MIR_2021!AS75)</f>
        <v>-</v>
      </c>
      <c r="AQ66" s="68">
        <f>+MIR_2021!AT75</f>
        <v>0</v>
      </c>
      <c r="AR66" s="68" t="str">
        <f ca="1">+IF(MIR_2021!AU75="","-",IF(AT66="No aplica","-",IF(MIR_2021!AU75="Sin avance","Sin avance",IF(MIR_2021!AU75&lt;&gt;"Sin avance",IFERROR(_xlfn.FORMULATEXT(MIR_2021!AU75),CONCATENATE("=",MIR_2021!AU75)),"0"))))</f>
        <v>-</v>
      </c>
      <c r="AS66" s="68">
        <f>+MIR_2021!AV75</f>
        <v>0</v>
      </c>
      <c r="AT66" s="68">
        <f>+MIR_2021!AW75</f>
        <v>0</v>
      </c>
      <c r="AU66" s="68">
        <f>+MIR_2021!AX75</f>
        <v>0</v>
      </c>
      <c r="AV66" s="78" t="str">
        <f>IF(MIR_2021!AY75="","-",MIR_2021!AY75)</f>
        <v>-</v>
      </c>
      <c r="AW66" s="68">
        <f>+MIR_2021!AZ75</f>
        <v>0</v>
      </c>
      <c r="AX66" s="70" t="str">
        <f ca="1">+IF(MIR_2021!BA75="","-",IF(AZ66="No aplica","-",IF(MIR_2021!BA75="Sin avance","Sin avance",IF(MIR_2021!BA75&lt;&gt;"Sin avance",IFERROR(_xlfn.FORMULATEXT(MIR_2021!BA75),CONCATENATE("=",MIR_2021!BA75)),"0"))))</f>
        <v>-</v>
      </c>
      <c r="AY66" s="68">
        <f>+MIR_2021!BB75</f>
        <v>0</v>
      </c>
      <c r="AZ66" s="68">
        <f>+MIR_2021!BC75</f>
        <v>0</v>
      </c>
      <c r="BA66" s="68">
        <f>+MIR_2021!BD75</f>
        <v>0</v>
      </c>
      <c r="BB66" s="78" t="str">
        <f>IF(MIR_2021!BE75="","-",MIR_2021!BE75)</f>
        <v>-</v>
      </c>
      <c r="BC66" s="68">
        <f>+MIR_2021!BF75</f>
        <v>0</v>
      </c>
      <c r="BD66" s="68" t="str">
        <f ca="1">+IF(MIR_2021!BG75="","-",IF(BF66="No aplica","-",IF(MIR_2021!BG75="Sin avance","Sin avance",IF(MIR_2021!BG75&lt;&gt;"Sin avance",IFERROR(_xlfn.FORMULATEXT(MIR_2021!BG75),CONCATENATE("=",MIR_2021!BG75)),"0"))))</f>
        <v>-</v>
      </c>
      <c r="BE66" s="68">
        <f>+MIR_2021!BH75</f>
        <v>0</v>
      </c>
      <c r="BF66" s="68">
        <f>+MIR_2021!BI75</f>
        <v>0</v>
      </c>
      <c r="BG66" s="68">
        <f>+MIR_2021!BJ75</f>
        <v>0</v>
      </c>
      <c r="BH66" s="78" t="str">
        <f>IF(MIR_2021!BK75="","-",MIR_2021!BK75)</f>
        <v>-</v>
      </c>
      <c r="BI66" s="68">
        <f>+MIR_2021!AH75</f>
        <v>0</v>
      </c>
      <c r="BJ66" s="71" t="str">
        <f ca="1">+IF(MIR_2021!AI75="","-",IF(BL66="No aplica","-",IF(MIR_2021!AI75="Sin avance","Sin avance",IF(MIR_2021!AI75&lt;&gt;"Sin avance",IFERROR(_xlfn.FORMULATEXT(MIR_2021!AI75),CONCATENATE("=",MIR_2021!AI75)),"-"))))</f>
        <v>-</v>
      </c>
      <c r="BK66" s="68">
        <f>+MIR_2021!AJ75</f>
        <v>0</v>
      </c>
      <c r="BL66" s="68">
        <f>+MIR_2021!AK75</f>
        <v>0</v>
      </c>
      <c r="BM66" s="68">
        <f>+MIR_2021!AL75</f>
        <v>0</v>
      </c>
      <c r="BN66" s="78" t="str">
        <f>IF(MIR_2021!AM75="","-",MIR_2021!AM75)</f>
        <v>-</v>
      </c>
      <c r="BO66" s="119" t="str">
        <f>IF(MIR_2021!BL75="","-",MIR_2021!BL75)</f>
        <v>-</v>
      </c>
      <c r="BP66" s="119" t="str">
        <f>IF(MIR_2021!BM75="","-",MIR_2021!BM75)</f>
        <v>-</v>
      </c>
      <c r="BQ66" s="119" t="str">
        <f>IF(MIR_2021!BN75="","-",MIR_2021!BN75)</f>
        <v>-</v>
      </c>
      <c r="BR66" s="119" t="str">
        <f>IF(MIR_2021!BO75="","-",MIR_2021!BO75)</f>
        <v>-</v>
      </c>
      <c r="BS66" s="74" t="str">
        <f>IF(MIR_2021!BP75="","-",MIR_2021!BP75)</f>
        <v>-</v>
      </c>
      <c r="BT66" s="119" t="str">
        <f>IF(MIR_2021!BR75="","-",MIR_2021!BR75)</f>
        <v>-</v>
      </c>
      <c r="BU66" s="119" t="str">
        <f>IF(MIR_2021!BS75="","-",MIR_2021!BS75)</f>
        <v>-</v>
      </c>
      <c r="BV66" s="74" t="str">
        <f>IF(MIR_2021!BT75="","-",MIR_2021!BT75)</f>
        <v>-</v>
      </c>
      <c r="BW66" s="74" t="str">
        <f>IF(MIR_2021!BU75="","-",MIR_2021!BU75)</f>
        <v>-</v>
      </c>
      <c r="BX66" s="74" t="str">
        <f>IF(MIR_2021!BV75="","-",MIR_2021!BV75)</f>
        <v>-</v>
      </c>
      <c r="BY66" s="74" t="str">
        <f>IF(MIR_2021!BW75="","-",MIR_2021!BW75)</f>
        <v>-</v>
      </c>
      <c r="BZ66" s="74" t="str">
        <f>IF(MIR_2021!BX75="","-",MIR_2021!BX75)</f>
        <v>-</v>
      </c>
      <c r="CA66" s="119" t="str">
        <f>IF(MIR_2021!BY75="","-",MIR_2021!BY75)</f>
        <v>-</v>
      </c>
      <c r="CB66" s="119" t="str">
        <f>IF(MIR_2021!BZ75="","-",MIR_2021!BZ75)</f>
        <v>-</v>
      </c>
      <c r="CC66" s="74" t="str">
        <f>IF(MIR_2021!CA75="","-",MIR_2021!CA75)</f>
        <v>-</v>
      </c>
      <c r="CD66" s="74" t="str">
        <f>IF(MIR_2021!CB75="","-",MIR_2021!CB75)</f>
        <v>-</v>
      </c>
      <c r="CE66" s="74" t="str">
        <f>IF(MIR_2021!CC75="","-",MIR_2021!CC75)</f>
        <v>-</v>
      </c>
      <c r="CF66" s="74" t="str">
        <f>IF(MIR_2021!CD75="","-",MIR_2021!CD75)</f>
        <v>-</v>
      </c>
      <c r="CG66" s="74" t="str">
        <f>IF(MIR_2021!CE75="","-",MIR_2021!CE75)</f>
        <v>-</v>
      </c>
      <c r="CH66" s="119" t="str">
        <f>IF(MIR_2021!CF75="","-",MIR_2021!CF75)</f>
        <v>-</v>
      </c>
      <c r="CI66" s="119" t="str">
        <f>IF(MIR_2021!CG75="","-",MIR_2021!CG75)</f>
        <v>-</v>
      </c>
      <c r="CJ66" s="74" t="str">
        <f>IF(MIR_2021!CH75="","-",MIR_2021!CH75)</f>
        <v>-</v>
      </c>
      <c r="CK66" s="74" t="str">
        <f>IF(MIR_2021!CI75="","-",MIR_2021!CI75)</f>
        <v>-</v>
      </c>
      <c r="CL66" s="74" t="str">
        <f>IF(MIR_2021!CJ75="","-",MIR_2021!CJ75)</f>
        <v>-</v>
      </c>
      <c r="CM66" s="74" t="str">
        <f>IF(MIR_2021!CK75="","-",MIR_2021!CK75)</f>
        <v>-</v>
      </c>
      <c r="CN66" s="74" t="str">
        <f>IF(MIR_2021!CL75="","-",MIR_2021!CL75)</f>
        <v>-</v>
      </c>
      <c r="CO66" s="119" t="str">
        <f>IF(MIR_2021!CM75="","-",MIR_2021!CM75)</f>
        <v>-</v>
      </c>
      <c r="CP66" s="119" t="str">
        <f>IF(MIR_2021!CN75="","-",MIR_2021!CN75)</f>
        <v>-</v>
      </c>
      <c r="CQ66" s="74" t="str">
        <f>IF(MIR_2021!CO75="","-",MIR_2021!CO75)</f>
        <v>-</v>
      </c>
      <c r="CR66" s="74" t="str">
        <f>IF(MIR_2021!CP75="","-",MIR_2021!CP75)</f>
        <v>-</v>
      </c>
      <c r="CS66" s="74" t="str">
        <f>IF(MIR_2021!CQ75="","-",MIR_2021!CQ75)</f>
        <v>-</v>
      </c>
      <c r="CT66" s="74" t="str">
        <f>IF(MIR_2021!CR75="","-",MIR_2021!CR75)</f>
        <v>-</v>
      </c>
      <c r="CU66" s="74" t="str">
        <f>IF(MIR_2021!CS75="","-",MIR_2021!CS75)</f>
        <v>-</v>
      </c>
    </row>
    <row r="67" spans="1:99" s="68" customFormat="1" ht="13" x14ac:dyDescent="0.15">
      <c r="A67" s="67">
        <f>+VLOOKUP($D67,Catálogos!$A$14:$E$40,5,0)</f>
        <v>2</v>
      </c>
      <c r="B67" s="69" t="str">
        <f>+VLOOKUP(D67,Catálogos!$A$14:$C$40,3,FALSE)</f>
        <v>Promover el pleno ejercicio de los derechos de acceso a la información pública y de protección de datos personales, así como la transparencia y apertura de las instituciones públicas.</v>
      </c>
      <c r="C67" s="69" t="str">
        <f>+VLOOKUP(D67,Catálogos!$A$14:$F$40,6,FALSE)</f>
        <v>Presidencia</v>
      </c>
      <c r="D67" s="68" t="str">
        <f>+MID(MIR_2021!$D$6,1,3)</f>
        <v>170</v>
      </c>
      <c r="E67" s="69" t="str">
        <f>+MID(MIR_2021!$D$6,7,150)</f>
        <v>Dirección General de Comunicación Social y Difusión</v>
      </c>
      <c r="F67" s="68" t="str">
        <f>IF(MIR_2021!B76=0,F66,MIR_2021!B76)</f>
        <v>GOA09</v>
      </c>
      <c r="G67" s="68" t="str">
        <f>IF(MIR_2021!C76=0,G66,MIR_2021!C76)</f>
        <v>Actividad</v>
      </c>
      <c r="H67" s="69" t="str">
        <f>IF(MIR_2021!D76="",H66,MIR_2021!D76)</f>
        <v>2.2 Aplicación de una encuesta institucional de diagnóstico de los instrumentos de comunicación interna y el impacto de sus mensajes entre el personal del Instituto.</v>
      </c>
      <c r="I67" s="69">
        <f>+MIR_2021!E76</f>
        <v>0</v>
      </c>
      <c r="J67" s="69">
        <f>+MIR_2021!F76</f>
        <v>0</v>
      </c>
      <c r="K67" s="69">
        <f>+MIR_2021!G76</f>
        <v>0</v>
      </c>
      <c r="L67" s="69">
        <f>+MIR_2021!H76</f>
        <v>0</v>
      </c>
      <c r="M67" s="69">
        <f>+MIR_2021!I76</f>
        <v>0</v>
      </c>
      <c r="N67" s="69">
        <f>+MIR_2021!J76</f>
        <v>0</v>
      </c>
      <c r="O67" s="69">
        <f>+MIR_2021!K76</f>
        <v>0</v>
      </c>
      <c r="P67" s="69">
        <f>+MIR_2021!L76</f>
        <v>0</v>
      </c>
      <c r="Q67" s="69">
        <f>+MIR_2021!M76</f>
        <v>0</v>
      </c>
      <c r="R67" s="69">
        <f>+MIR_2021!N76</f>
        <v>0</v>
      </c>
      <c r="S67" s="69">
        <f>+MIR_2021!O76</f>
        <v>0</v>
      </c>
      <c r="T67" s="69">
        <f>+MIR_2021!P76</f>
        <v>0</v>
      </c>
      <c r="U67" s="69">
        <f>+MIR_2021!Q76</f>
        <v>0</v>
      </c>
      <c r="V67" s="69" t="str">
        <f>IF(MIR_2021!R76=0,V66,MIR_2021!R76)</f>
        <v>Anual</v>
      </c>
      <c r="W67" s="69" t="str">
        <f>IF(MIR_2021!S76=0,W66,MIR_2021!S76)</f>
        <v>Porcentaje</v>
      </c>
      <c r="X67" s="69">
        <f>+MIR_2021!V76</f>
        <v>0</v>
      </c>
      <c r="Y67" s="69">
        <f>+MIR_2021!W76</f>
        <v>0</v>
      </c>
      <c r="Z67" s="69">
        <f>+MIR_2021!X76</f>
        <v>0</v>
      </c>
      <c r="AA67" s="69" t="str">
        <f>IF(AND(MIR_2021!Y76="",H67=H66),AA66,MIR_2021!Y76)</f>
        <v>Los resultados de la encuesta son obtenidos en tiempo y forma.</v>
      </c>
      <c r="AB67" s="69">
        <f>+MIR_2021!Z76</f>
        <v>0</v>
      </c>
      <c r="AC67" s="69">
        <f>+MIR_2021!AA76</f>
        <v>0</v>
      </c>
      <c r="AD67" s="69">
        <f>+MIR_2021!AB76</f>
        <v>0</v>
      </c>
      <c r="AE67" s="77">
        <f>+MIR_2021!AC76</f>
        <v>0</v>
      </c>
      <c r="AF67" s="77">
        <f>+MIR_2021!AD76</f>
        <v>0</v>
      </c>
      <c r="AG67" s="68">
        <f>+MIR_2021!AE76</f>
        <v>0</v>
      </c>
      <c r="AH67" s="68">
        <f>+MIR_2021!AF76</f>
        <v>0</v>
      </c>
      <c r="AI67" s="68">
        <f>+MIR_2021!AG76</f>
        <v>0</v>
      </c>
      <c r="AJ67" s="68">
        <f>+MIR_2021!AH76</f>
        <v>0</v>
      </c>
      <c r="AK67" s="68">
        <f>+MIR_2021!AN76</f>
        <v>0</v>
      </c>
      <c r="AL67" s="68" t="str">
        <f ca="1">IF(MIR_2021!AO76="","-",IF(AN67="No aplica","-",IF(MIR_2021!AO76="Sin avance","Sin avance",IF(MIR_2021!AO76&lt;&gt;"Sin avance",IFERROR(_xlfn.FORMULATEXT(MIR_2021!AO76),CONCATENATE("=",MIR_2021!AO76)),"0"))))</f>
        <v>-</v>
      </c>
      <c r="AM67" s="68">
        <f>+MIR_2021!AP76</f>
        <v>0</v>
      </c>
      <c r="AN67" s="68">
        <f>+MIR_2021!AQ76</f>
        <v>0</v>
      </c>
      <c r="AO67" s="68">
        <f>+MIR_2021!AR76</f>
        <v>0</v>
      </c>
      <c r="AP67" s="78" t="str">
        <f>IF(MIR_2021!AS76="","-",MIR_2021!AS76)</f>
        <v>-</v>
      </c>
      <c r="AQ67" s="68">
        <f>+MIR_2021!AT76</f>
        <v>0</v>
      </c>
      <c r="AR67" s="68" t="str">
        <f ca="1">+IF(MIR_2021!AU76="","-",IF(AT67="No aplica","-",IF(MIR_2021!AU76="Sin avance","Sin avance",IF(MIR_2021!AU76&lt;&gt;"Sin avance",IFERROR(_xlfn.FORMULATEXT(MIR_2021!AU76),CONCATENATE("=",MIR_2021!AU76)),"0"))))</f>
        <v>-</v>
      </c>
      <c r="AS67" s="68">
        <f>+MIR_2021!AV76</f>
        <v>0</v>
      </c>
      <c r="AT67" s="68">
        <f>+MIR_2021!AW76</f>
        <v>0</v>
      </c>
      <c r="AU67" s="68">
        <f>+MIR_2021!AX76</f>
        <v>0</v>
      </c>
      <c r="AV67" s="78" t="str">
        <f>IF(MIR_2021!AY76="","-",MIR_2021!AY76)</f>
        <v>-</v>
      </c>
      <c r="AW67" s="68">
        <f>+MIR_2021!AZ76</f>
        <v>0</v>
      </c>
      <c r="AX67" s="70" t="str">
        <f ca="1">+IF(MIR_2021!BA76="","-",IF(AZ67="No aplica","-",IF(MIR_2021!BA76="Sin avance","Sin avance",IF(MIR_2021!BA76&lt;&gt;"Sin avance",IFERROR(_xlfn.FORMULATEXT(MIR_2021!BA76),CONCATENATE("=",MIR_2021!BA76)),"0"))))</f>
        <v>-</v>
      </c>
      <c r="AY67" s="68">
        <f>+MIR_2021!BB76</f>
        <v>0</v>
      </c>
      <c r="AZ67" s="68">
        <f>+MIR_2021!BC76</f>
        <v>0</v>
      </c>
      <c r="BA67" s="68">
        <f>+MIR_2021!BD76</f>
        <v>0</v>
      </c>
      <c r="BB67" s="78" t="str">
        <f>IF(MIR_2021!BE76="","-",MIR_2021!BE76)</f>
        <v>-</v>
      </c>
      <c r="BC67" s="68">
        <f>+MIR_2021!BF76</f>
        <v>0</v>
      </c>
      <c r="BD67" s="68" t="str">
        <f ca="1">+IF(MIR_2021!BG76="","-",IF(BF67="No aplica","-",IF(MIR_2021!BG76="Sin avance","Sin avance",IF(MIR_2021!BG76&lt;&gt;"Sin avance",IFERROR(_xlfn.FORMULATEXT(MIR_2021!BG76),CONCATENATE("=",MIR_2021!BG76)),"0"))))</f>
        <v>-</v>
      </c>
      <c r="BE67" s="68">
        <f>+MIR_2021!BH76</f>
        <v>0</v>
      </c>
      <c r="BF67" s="68">
        <f>+MIR_2021!BI76</f>
        <v>0</v>
      </c>
      <c r="BG67" s="68">
        <f>+MIR_2021!BJ76</f>
        <v>0</v>
      </c>
      <c r="BH67" s="78" t="str">
        <f>IF(MIR_2021!BK76="","-",MIR_2021!BK76)</f>
        <v>-</v>
      </c>
      <c r="BI67" s="68">
        <f>+MIR_2021!AH76</f>
        <v>0</v>
      </c>
      <c r="BJ67" s="71" t="str">
        <f ca="1">+IF(MIR_2021!AI76="","-",IF(BL67="No aplica","-",IF(MIR_2021!AI76="Sin avance","Sin avance",IF(MIR_2021!AI76&lt;&gt;"Sin avance",IFERROR(_xlfn.FORMULATEXT(MIR_2021!AI76),CONCATENATE("=",MIR_2021!AI76)),"-"))))</f>
        <v>-</v>
      </c>
      <c r="BK67" s="68">
        <f>+MIR_2021!AJ76</f>
        <v>0</v>
      </c>
      <c r="BL67" s="68">
        <f>+MIR_2021!AK76</f>
        <v>0</v>
      </c>
      <c r="BM67" s="68">
        <f>+MIR_2021!AL76</f>
        <v>0</v>
      </c>
      <c r="BN67" s="78" t="str">
        <f>IF(MIR_2021!AM76="","-",MIR_2021!AM76)</f>
        <v>-</v>
      </c>
      <c r="BO67" s="119" t="str">
        <f>IF(MIR_2021!BL76="","-",MIR_2021!BL76)</f>
        <v>-</v>
      </c>
      <c r="BP67" s="119" t="str">
        <f>IF(MIR_2021!BM76="","-",MIR_2021!BM76)</f>
        <v>-</v>
      </c>
      <c r="BQ67" s="119" t="str">
        <f>IF(MIR_2021!BN76="","-",MIR_2021!BN76)</f>
        <v>-</v>
      </c>
      <c r="BR67" s="119" t="str">
        <f>IF(MIR_2021!BO76="","-",MIR_2021!BO76)</f>
        <v>-</v>
      </c>
      <c r="BS67" s="74" t="str">
        <f>IF(MIR_2021!BP76="","-",MIR_2021!BP76)</f>
        <v>-</v>
      </c>
      <c r="BT67" s="119" t="str">
        <f>IF(MIR_2021!BR76="","-",MIR_2021!BR76)</f>
        <v>-</v>
      </c>
      <c r="BU67" s="119" t="str">
        <f>IF(MIR_2021!BS76="","-",MIR_2021!BS76)</f>
        <v>-</v>
      </c>
      <c r="BV67" s="74" t="str">
        <f>IF(MIR_2021!BT76="","-",MIR_2021!BT76)</f>
        <v>-</v>
      </c>
      <c r="BW67" s="74" t="str">
        <f>IF(MIR_2021!BU76="","-",MIR_2021!BU76)</f>
        <v>-</v>
      </c>
      <c r="BX67" s="74" t="str">
        <f>IF(MIR_2021!BV76="","-",MIR_2021!BV76)</f>
        <v>-</v>
      </c>
      <c r="BY67" s="74" t="str">
        <f>IF(MIR_2021!BW76="","-",MIR_2021!BW76)</f>
        <v>-</v>
      </c>
      <c r="BZ67" s="74" t="str">
        <f>IF(MIR_2021!BX76="","-",MIR_2021!BX76)</f>
        <v>-</v>
      </c>
      <c r="CA67" s="119" t="str">
        <f>IF(MIR_2021!BY76="","-",MIR_2021!BY76)</f>
        <v>-</v>
      </c>
      <c r="CB67" s="119" t="str">
        <f>IF(MIR_2021!BZ76="","-",MIR_2021!BZ76)</f>
        <v>-</v>
      </c>
      <c r="CC67" s="74" t="str">
        <f>IF(MIR_2021!CA76="","-",MIR_2021!CA76)</f>
        <v>-</v>
      </c>
      <c r="CD67" s="74" t="str">
        <f>IF(MIR_2021!CB76="","-",MIR_2021!CB76)</f>
        <v>-</v>
      </c>
      <c r="CE67" s="74" t="str">
        <f>IF(MIR_2021!CC76="","-",MIR_2021!CC76)</f>
        <v>-</v>
      </c>
      <c r="CF67" s="74" t="str">
        <f>IF(MIR_2021!CD76="","-",MIR_2021!CD76)</f>
        <v>-</v>
      </c>
      <c r="CG67" s="74" t="str">
        <f>IF(MIR_2021!CE76="","-",MIR_2021!CE76)</f>
        <v>-</v>
      </c>
      <c r="CH67" s="119" t="str">
        <f>IF(MIR_2021!CF76="","-",MIR_2021!CF76)</f>
        <v>-</v>
      </c>
      <c r="CI67" s="119" t="str">
        <f>IF(MIR_2021!CG76="","-",MIR_2021!CG76)</f>
        <v>-</v>
      </c>
      <c r="CJ67" s="74" t="str">
        <f>IF(MIR_2021!CH76="","-",MIR_2021!CH76)</f>
        <v>-</v>
      </c>
      <c r="CK67" s="74" t="str">
        <f>IF(MIR_2021!CI76="","-",MIR_2021!CI76)</f>
        <v>-</v>
      </c>
      <c r="CL67" s="74" t="str">
        <f>IF(MIR_2021!CJ76="","-",MIR_2021!CJ76)</f>
        <v>-</v>
      </c>
      <c r="CM67" s="74" t="str">
        <f>IF(MIR_2021!CK76="","-",MIR_2021!CK76)</f>
        <v>-</v>
      </c>
      <c r="CN67" s="74" t="str">
        <f>IF(MIR_2021!CL76="","-",MIR_2021!CL76)</f>
        <v>-</v>
      </c>
      <c r="CO67" s="119" t="str">
        <f>IF(MIR_2021!CM76="","-",MIR_2021!CM76)</f>
        <v>-</v>
      </c>
      <c r="CP67" s="119" t="str">
        <f>IF(MIR_2021!CN76="","-",MIR_2021!CN76)</f>
        <v>-</v>
      </c>
      <c r="CQ67" s="74" t="str">
        <f>IF(MIR_2021!CO76="","-",MIR_2021!CO76)</f>
        <v>-</v>
      </c>
      <c r="CR67" s="74" t="str">
        <f>IF(MIR_2021!CP76="","-",MIR_2021!CP76)</f>
        <v>-</v>
      </c>
      <c r="CS67" s="74" t="str">
        <f>IF(MIR_2021!CQ76="","-",MIR_2021!CQ76)</f>
        <v>-</v>
      </c>
      <c r="CT67" s="74" t="str">
        <f>IF(MIR_2021!CR76="","-",MIR_2021!CR76)</f>
        <v>-</v>
      </c>
      <c r="CU67" s="74" t="str">
        <f>IF(MIR_2021!CS76="","-",MIR_2021!CS76)</f>
        <v>-</v>
      </c>
    </row>
    <row r="68" spans="1:99" s="68" customFormat="1" ht="13" x14ac:dyDescent="0.15">
      <c r="A68" s="67">
        <f>+VLOOKUP($D68,Catálogos!$A$14:$E$40,5,0)</f>
        <v>2</v>
      </c>
      <c r="B68" s="69" t="str">
        <f>+VLOOKUP(D68,Catálogos!$A$14:$C$40,3,FALSE)</f>
        <v>Promover el pleno ejercicio de los derechos de acceso a la información pública y de protección de datos personales, así como la transparencia y apertura de las instituciones públicas.</v>
      </c>
      <c r="C68" s="69" t="str">
        <f>+VLOOKUP(D68,Catálogos!$A$14:$F$40,6,FALSE)</f>
        <v>Presidencia</v>
      </c>
      <c r="D68" s="68" t="str">
        <f>+MID(MIR_2021!$D$6,1,3)</f>
        <v>170</v>
      </c>
      <c r="E68" s="69" t="str">
        <f>+MID(MIR_2021!$D$6,7,150)</f>
        <v>Dirección General de Comunicación Social y Difusión</v>
      </c>
      <c r="F68" s="68" t="str">
        <f>IF(MIR_2021!B77=0,F67,MIR_2021!B77)</f>
        <v>GOA09</v>
      </c>
      <c r="G68" s="68" t="str">
        <f>IF(MIR_2021!C77=0,G67,MIR_2021!C77)</f>
        <v>Actividad</v>
      </c>
      <c r="H68" s="69" t="str">
        <f>IF(MIR_2021!D77="",H67,MIR_2021!D77)</f>
        <v>2.2 Aplicación de una encuesta institucional de diagnóstico de los instrumentos de comunicación interna y el impacto de sus mensajes entre el personal del Instituto.</v>
      </c>
      <c r="I68" s="69">
        <f>+MIR_2021!E77</f>
        <v>0</v>
      </c>
      <c r="J68" s="69">
        <f>+MIR_2021!F77</f>
        <v>0</v>
      </c>
      <c r="K68" s="69">
        <f>+MIR_2021!G77</f>
        <v>0</v>
      </c>
      <c r="L68" s="69">
        <f>+MIR_2021!H77</f>
        <v>0</v>
      </c>
      <c r="M68" s="69">
        <f>+MIR_2021!I77</f>
        <v>0</v>
      </c>
      <c r="N68" s="69">
        <f>+MIR_2021!J77</f>
        <v>0</v>
      </c>
      <c r="O68" s="69">
        <f>+MIR_2021!K77</f>
        <v>0</v>
      </c>
      <c r="P68" s="69">
        <f>+MIR_2021!L77</f>
        <v>0</v>
      </c>
      <c r="Q68" s="69">
        <f>+MIR_2021!M77</f>
        <v>0</v>
      </c>
      <c r="R68" s="69">
        <f>+MIR_2021!N77</f>
        <v>0</v>
      </c>
      <c r="S68" s="69">
        <f>+MIR_2021!O77</f>
        <v>0</v>
      </c>
      <c r="T68" s="69">
        <f>+MIR_2021!P77</f>
        <v>0</v>
      </c>
      <c r="U68" s="69">
        <f>+MIR_2021!Q77</f>
        <v>0</v>
      </c>
      <c r="V68" s="69" t="str">
        <f>IF(MIR_2021!R77=0,V67,MIR_2021!R77)</f>
        <v>Anual</v>
      </c>
      <c r="W68" s="69" t="str">
        <f>IF(MIR_2021!S77=0,W67,MIR_2021!S77)</f>
        <v>Porcentaje</v>
      </c>
      <c r="X68" s="69">
        <f>+MIR_2021!V77</f>
        <v>0</v>
      </c>
      <c r="Y68" s="69">
        <f>+MIR_2021!W77</f>
        <v>0</v>
      </c>
      <c r="Z68" s="69">
        <f>+MIR_2021!X77</f>
        <v>0</v>
      </c>
      <c r="AA68" s="69" t="str">
        <f>IF(AND(MIR_2021!Y77="",H68=H67),AA67,MIR_2021!Y77)</f>
        <v>Los resultados de la encuesta son obtenidos en tiempo y forma.</v>
      </c>
      <c r="AB68" s="69">
        <f>+MIR_2021!Z77</f>
        <v>0</v>
      </c>
      <c r="AC68" s="69">
        <f>+MIR_2021!AA77</f>
        <v>0</v>
      </c>
      <c r="AD68" s="69">
        <f>+MIR_2021!AB77</f>
        <v>0</v>
      </c>
      <c r="AE68" s="77">
        <f>+MIR_2021!AC77</f>
        <v>0</v>
      </c>
      <c r="AF68" s="77">
        <f>+MIR_2021!AD77</f>
        <v>0</v>
      </c>
      <c r="AG68" s="68">
        <f>+MIR_2021!AE77</f>
        <v>0</v>
      </c>
      <c r="AH68" s="68">
        <f>+MIR_2021!AF77</f>
        <v>0</v>
      </c>
      <c r="AI68" s="68">
        <f>+MIR_2021!AG77</f>
        <v>0</v>
      </c>
      <c r="AJ68" s="68">
        <f>+MIR_2021!AH77</f>
        <v>0</v>
      </c>
      <c r="AK68" s="68">
        <f>+MIR_2021!AN77</f>
        <v>0</v>
      </c>
      <c r="AL68" s="68" t="str">
        <f ca="1">IF(MIR_2021!AO77="","-",IF(AN68="No aplica","-",IF(MIR_2021!AO77="Sin avance","Sin avance",IF(MIR_2021!AO77&lt;&gt;"Sin avance",IFERROR(_xlfn.FORMULATEXT(MIR_2021!AO77),CONCATENATE("=",MIR_2021!AO77)),"0"))))</f>
        <v>-</v>
      </c>
      <c r="AM68" s="68">
        <f>+MIR_2021!AP77</f>
        <v>0</v>
      </c>
      <c r="AN68" s="68">
        <f>+MIR_2021!AQ77</f>
        <v>0</v>
      </c>
      <c r="AO68" s="68">
        <f>+MIR_2021!AR77</f>
        <v>0</v>
      </c>
      <c r="AP68" s="78" t="str">
        <f>IF(MIR_2021!AS77="","-",MIR_2021!AS77)</f>
        <v>-</v>
      </c>
      <c r="AQ68" s="68">
        <f>+MIR_2021!AT77</f>
        <v>0</v>
      </c>
      <c r="AR68" s="68" t="str">
        <f ca="1">+IF(MIR_2021!AU77="","-",IF(AT68="No aplica","-",IF(MIR_2021!AU77="Sin avance","Sin avance",IF(MIR_2021!AU77&lt;&gt;"Sin avance",IFERROR(_xlfn.FORMULATEXT(MIR_2021!AU77),CONCATENATE("=",MIR_2021!AU77)),"0"))))</f>
        <v>-</v>
      </c>
      <c r="AS68" s="68">
        <f>+MIR_2021!AV77</f>
        <v>0</v>
      </c>
      <c r="AT68" s="68">
        <f>+MIR_2021!AW77</f>
        <v>0</v>
      </c>
      <c r="AU68" s="68">
        <f>+MIR_2021!AX77</f>
        <v>0</v>
      </c>
      <c r="AV68" s="78" t="str">
        <f>IF(MIR_2021!AY77="","-",MIR_2021!AY77)</f>
        <v>-</v>
      </c>
      <c r="AW68" s="68">
        <f>+MIR_2021!AZ77</f>
        <v>0</v>
      </c>
      <c r="AX68" s="70" t="str">
        <f ca="1">+IF(MIR_2021!BA77="","-",IF(AZ68="No aplica","-",IF(MIR_2021!BA77="Sin avance","Sin avance",IF(MIR_2021!BA77&lt;&gt;"Sin avance",IFERROR(_xlfn.FORMULATEXT(MIR_2021!BA77),CONCATENATE("=",MIR_2021!BA77)),"0"))))</f>
        <v>-</v>
      </c>
      <c r="AY68" s="68">
        <f>+MIR_2021!BB77</f>
        <v>0</v>
      </c>
      <c r="AZ68" s="68">
        <f>+MIR_2021!BC77</f>
        <v>0</v>
      </c>
      <c r="BA68" s="68">
        <f>+MIR_2021!BD77</f>
        <v>0</v>
      </c>
      <c r="BB68" s="78" t="str">
        <f>IF(MIR_2021!BE77="","-",MIR_2021!BE77)</f>
        <v>-</v>
      </c>
      <c r="BC68" s="68">
        <f>+MIR_2021!BF77</f>
        <v>0</v>
      </c>
      <c r="BD68" s="68" t="str">
        <f ca="1">+IF(MIR_2021!BG77="","-",IF(BF68="No aplica","-",IF(MIR_2021!BG77="Sin avance","Sin avance",IF(MIR_2021!BG77&lt;&gt;"Sin avance",IFERROR(_xlfn.FORMULATEXT(MIR_2021!BG77),CONCATENATE("=",MIR_2021!BG77)),"0"))))</f>
        <v>-</v>
      </c>
      <c r="BE68" s="68">
        <f>+MIR_2021!BH77</f>
        <v>0</v>
      </c>
      <c r="BF68" s="68">
        <f>+MIR_2021!BI77</f>
        <v>0</v>
      </c>
      <c r="BG68" s="68">
        <f>+MIR_2021!BJ77</f>
        <v>0</v>
      </c>
      <c r="BH68" s="78" t="str">
        <f>IF(MIR_2021!BK77="","-",MIR_2021!BK77)</f>
        <v>-</v>
      </c>
      <c r="BI68" s="68">
        <f>+MIR_2021!AH77</f>
        <v>0</v>
      </c>
      <c r="BJ68" s="71" t="str">
        <f ca="1">+IF(MIR_2021!AI77="","-",IF(BL68="No aplica","-",IF(MIR_2021!AI77="Sin avance","Sin avance",IF(MIR_2021!AI77&lt;&gt;"Sin avance",IFERROR(_xlfn.FORMULATEXT(MIR_2021!AI77),CONCATENATE("=",MIR_2021!AI77)),"-"))))</f>
        <v>-</v>
      </c>
      <c r="BK68" s="68">
        <f>+MIR_2021!AJ77</f>
        <v>0</v>
      </c>
      <c r="BL68" s="68">
        <f>+MIR_2021!AK77</f>
        <v>0</v>
      </c>
      <c r="BM68" s="68">
        <f>+MIR_2021!AL77</f>
        <v>0</v>
      </c>
      <c r="BN68" s="78" t="str">
        <f>IF(MIR_2021!AM77="","-",MIR_2021!AM77)</f>
        <v>-</v>
      </c>
      <c r="BO68" s="119" t="str">
        <f>IF(MIR_2021!BL77="","-",MIR_2021!BL77)</f>
        <v>-</v>
      </c>
      <c r="BP68" s="119" t="str">
        <f>IF(MIR_2021!BM77="","-",MIR_2021!BM77)</f>
        <v>-</v>
      </c>
      <c r="BQ68" s="119" t="str">
        <f>IF(MIR_2021!BN77="","-",MIR_2021!BN77)</f>
        <v>-</v>
      </c>
      <c r="BR68" s="119" t="str">
        <f>IF(MIR_2021!BO77="","-",MIR_2021!BO77)</f>
        <v>-</v>
      </c>
      <c r="BS68" s="74" t="str">
        <f>IF(MIR_2021!BP77="","-",MIR_2021!BP77)</f>
        <v>-</v>
      </c>
      <c r="BT68" s="119" t="str">
        <f>IF(MIR_2021!BR77="","-",MIR_2021!BR77)</f>
        <v>-</v>
      </c>
      <c r="BU68" s="119" t="str">
        <f>IF(MIR_2021!BS77="","-",MIR_2021!BS77)</f>
        <v>-</v>
      </c>
      <c r="BV68" s="74" t="str">
        <f>IF(MIR_2021!BT77="","-",MIR_2021!BT77)</f>
        <v>-</v>
      </c>
      <c r="BW68" s="74" t="str">
        <f>IF(MIR_2021!BU77="","-",MIR_2021!BU77)</f>
        <v>-</v>
      </c>
      <c r="BX68" s="74" t="str">
        <f>IF(MIR_2021!BV77="","-",MIR_2021!BV77)</f>
        <v>-</v>
      </c>
      <c r="BY68" s="74" t="str">
        <f>IF(MIR_2021!BW77="","-",MIR_2021!BW77)</f>
        <v>-</v>
      </c>
      <c r="BZ68" s="74" t="str">
        <f>IF(MIR_2021!BX77="","-",MIR_2021!BX77)</f>
        <v>-</v>
      </c>
      <c r="CA68" s="119" t="str">
        <f>IF(MIR_2021!BY77="","-",MIR_2021!BY77)</f>
        <v>-</v>
      </c>
      <c r="CB68" s="119" t="str">
        <f>IF(MIR_2021!BZ77="","-",MIR_2021!BZ77)</f>
        <v>-</v>
      </c>
      <c r="CC68" s="74" t="str">
        <f>IF(MIR_2021!CA77="","-",MIR_2021!CA77)</f>
        <v>-</v>
      </c>
      <c r="CD68" s="74" t="str">
        <f>IF(MIR_2021!CB77="","-",MIR_2021!CB77)</f>
        <v>-</v>
      </c>
      <c r="CE68" s="74" t="str">
        <f>IF(MIR_2021!CC77="","-",MIR_2021!CC77)</f>
        <v>-</v>
      </c>
      <c r="CF68" s="74" t="str">
        <f>IF(MIR_2021!CD77="","-",MIR_2021!CD77)</f>
        <v>-</v>
      </c>
      <c r="CG68" s="74" t="str">
        <f>IF(MIR_2021!CE77="","-",MIR_2021!CE77)</f>
        <v>-</v>
      </c>
      <c r="CH68" s="119" t="str">
        <f>IF(MIR_2021!CF77="","-",MIR_2021!CF77)</f>
        <v>-</v>
      </c>
      <c r="CI68" s="119" t="str">
        <f>IF(MIR_2021!CG77="","-",MIR_2021!CG77)</f>
        <v>-</v>
      </c>
      <c r="CJ68" s="74" t="str">
        <f>IF(MIR_2021!CH77="","-",MIR_2021!CH77)</f>
        <v>-</v>
      </c>
      <c r="CK68" s="74" t="str">
        <f>IF(MIR_2021!CI77="","-",MIR_2021!CI77)</f>
        <v>-</v>
      </c>
      <c r="CL68" s="74" t="str">
        <f>IF(MIR_2021!CJ77="","-",MIR_2021!CJ77)</f>
        <v>-</v>
      </c>
      <c r="CM68" s="74" t="str">
        <f>IF(MIR_2021!CK77="","-",MIR_2021!CK77)</f>
        <v>-</v>
      </c>
      <c r="CN68" s="74" t="str">
        <f>IF(MIR_2021!CL77="","-",MIR_2021!CL77)</f>
        <v>-</v>
      </c>
      <c r="CO68" s="119" t="str">
        <f>IF(MIR_2021!CM77="","-",MIR_2021!CM77)</f>
        <v>-</v>
      </c>
      <c r="CP68" s="119" t="str">
        <f>IF(MIR_2021!CN77="","-",MIR_2021!CN77)</f>
        <v>-</v>
      </c>
      <c r="CQ68" s="74" t="str">
        <f>IF(MIR_2021!CO77="","-",MIR_2021!CO77)</f>
        <v>-</v>
      </c>
      <c r="CR68" s="74" t="str">
        <f>IF(MIR_2021!CP77="","-",MIR_2021!CP77)</f>
        <v>-</v>
      </c>
      <c r="CS68" s="74" t="str">
        <f>IF(MIR_2021!CQ77="","-",MIR_2021!CQ77)</f>
        <v>-</v>
      </c>
      <c r="CT68" s="74" t="str">
        <f>IF(MIR_2021!CR77="","-",MIR_2021!CR77)</f>
        <v>-</v>
      </c>
      <c r="CU68" s="74" t="str">
        <f>IF(MIR_2021!CS77="","-",MIR_2021!CS77)</f>
        <v>-</v>
      </c>
    </row>
    <row r="69" spans="1:99" s="68" customFormat="1" ht="13" x14ac:dyDescent="0.15">
      <c r="A69" s="67">
        <f>+VLOOKUP($D69,Catálogos!$A$14:$E$40,5,0)</f>
        <v>2</v>
      </c>
      <c r="B69" s="69" t="str">
        <f>+VLOOKUP(D69,Catálogos!$A$14:$C$40,3,FALSE)</f>
        <v>Promover el pleno ejercicio de los derechos de acceso a la información pública y de protección de datos personales, así como la transparencia y apertura de las instituciones públicas.</v>
      </c>
      <c r="C69" s="69" t="str">
        <f>+VLOOKUP(D69,Catálogos!$A$14:$F$40,6,FALSE)</f>
        <v>Presidencia</v>
      </c>
      <c r="D69" s="68" t="str">
        <f>+MID(MIR_2021!$D$6,1,3)</f>
        <v>170</v>
      </c>
      <c r="E69" s="69" t="str">
        <f>+MID(MIR_2021!$D$6,7,150)</f>
        <v>Dirección General de Comunicación Social y Difusión</v>
      </c>
      <c r="F69" s="68" t="str">
        <f>IF(MIR_2021!B78=0,F68,MIR_2021!B78)</f>
        <v>GOA09</v>
      </c>
      <c r="G69" s="68" t="str">
        <f>IF(MIR_2021!C78=0,G68,MIR_2021!C78)</f>
        <v>Actividad</v>
      </c>
      <c r="H69" s="69" t="str">
        <f>IF(MIR_2021!D78="",H68,MIR_2021!D78)</f>
        <v>2.2 Aplicación de una encuesta institucional de diagnóstico de los instrumentos de comunicación interna y el impacto de sus mensajes entre el personal del Instituto.</v>
      </c>
      <c r="I69" s="69">
        <f>+MIR_2021!E78</f>
        <v>0</v>
      </c>
      <c r="J69" s="69">
        <f>+MIR_2021!F78</f>
        <v>0</v>
      </c>
      <c r="K69" s="69">
        <f>+MIR_2021!G78</f>
        <v>0</v>
      </c>
      <c r="L69" s="69">
        <f>+MIR_2021!H78</f>
        <v>0</v>
      </c>
      <c r="M69" s="69">
        <f>+MIR_2021!I78</f>
        <v>0</v>
      </c>
      <c r="N69" s="69">
        <f>+MIR_2021!J78</f>
        <v>0</v>
      </c>
      <c r="O69" s="69">
        <f>+MIR_2021!K78</f>
        <v>0</v>
      </c>
      <c r="P69" s="69">
        <f>+MIR_2021!L78</f>
        <v>0</v>
      </c>
      <c r="Q69" s="69">
        <f>+MIR_2021!M78</f>
        <v>0</v>
      </c>
      <c r="R69" s="69">
        <f>+MIR_2021!N78</f>
        <v>0</v>
      </c>
      <c r="S69" s="69">
        <f>+MIR_2021!O78</f>
        <v>0</v>
      </c>
      <c r="T69" s="69">
        <f>+MIR_2021!P78</f>
        <v>0</v>
      </c>
      <c r="U69" s="69">
        <f>+MIR_2021!Q78</f>
        <v>0</v>
      </c>
      <c r="V69" s="69" t="str">
        <f>IF(MIR_2021!R78=0,V68,MIR_2021!R78)</f>
        <v>Anual</v>
      </c>
      <c r="W69" s="69" t="str">
        <f>IF(MIR_2021!S78=0,W68,MIR_2021!S78)</f>
        <v>Porcentaje</v>
      </c>
      <c r="X69" s="69">
        <f>+MIR_2021!V78</f>
        <v>0</v>
      </c>
      <c r="Y69" s="69">
        <f>+MIR_2021!W78</f>
        <v>0</v>
      </c>
      <c r="Z69" s="69">
        <f>+MIR_2021!X78</f>
        <v>0</v>
      </c>
      <c r="AA69" s="69" t="str">
        <f>IF(AND(MIR_2021!Y78="",H69=H68),AA68,MIR_2021!Y78)</f>
        <v>Los resultados de la encuesta son obtenidos en tiempo y forma.</v>
      </c>
      <c r="AB69" s="69">
        <f>+MIR_2021!Z78</f>
        <v>0</v>
      </c>
      <c r="AC69" s="69">
        <f>+MIR_2021!AA78</f>
        <v>0</v>
      </c>
      <c r="AD69" s="69">
        <f>+MIR_2021!AB78</f>
        <v>0</v>
      </c>
      <c r="AE69" s="77">
        <f>+MIR_2021!AC78</f>
        <v>0</v>
      </c>
      <c r="AF69" s="77">
        <f>+MIR_2021!AD78</f>
        <v>0</v>
      </c>
      <c r="AG69" s="68">
        <f>+MIR_2021!AE78</f>
        <v>0</v>
      </c>
      <c r="AH69" s="68">
        <f>+MIR_2021!AF78</f>
        <v>0</v>
      </c>
      <c r="AI69" s="68">
        <f>+MIR_2021!AG78</f>
        <v>0</v>
      </c>
      <c r="AJ69" s="68">
        <f>+MIR_2021!AH78</f>
        <v>0</v>
      </c>
      <c r="AK69" s="68">
        <f>+MIR_2021!AN78</f>
        <v>0</v>
      </c>
      <c r="AL69" s="68" t="str">
        <f ca="1">IF(MIR_2021!AO78="","-",IF(AN69="No aplica","-",IF(MIR_2021!AO78="Sin avance","Sin avance",IF(MIR_2021!AO78&lt;&gt;"Sin avance",IFERROR(_xlfn.FORMULATEXT(MIR_2021!AO78),CONCATENATE("=",MIR_2021!AO78)),"0"))))</f>
        <v>-</v>
      </c>
      <c r="AM69" s="68">
        <f>+MIR_2021!AP78</f>
        <v>0</v>
      </c>
      <c r="AN69" s="68">
        <f>+MIR_2021!AQ78</f>
        <v>0</v>
      </c>
      <c r="AO69" s="68">
        <f>+MIR_2021!AR78</f>
        <v>0</v>
      </c>
      <c r="AP69" s="78" t="str">
        <f>IF(MIR_2021!AS78="","-",MIR_2021!AS78)</f>
        <v>-</v>
      </c>
      <c r="AQ69" s="68">
        <f>+MIR_2021!AT78</f>
        <v>0</v>
      </c>
      <c r="AR69" s="68" t="str">
        <f ca="1">+IF(MIR_2021!AU78="","-",IF(AT69="No aplica","-",IF(MIR_2021!AU78="Sin avance","Sin avance",IF(MIR_2021!AU78&lt;&gt;"Sin avance",IFERROR(_xlfn.FORMULATEXT(MIR_2021!AU78),CONCATENATE("=",MIR_2021!AU78)),"0"))))</f>
        <v>-</v>
      </c>
      <c r="AS69" s="68">
        <f>+MIR_2021!AV78</f>
        <v>0</v>
      </c>
      <c r="AT69" s="68">
        <f>+MIR_2021!AW78</f>
        <v>0</v>
      </c>
      <c r="AU69" s="68">
        <f>+MIR_2021!AX78</f>
        <v>0</v>
      </c>
      <c r="AV69" s="78" t="str">
        <f>IF(MIR_2021!AY78="","-",MIR_2021!AY78)</f>
        <v>-</v>
      </c>
      <c r="AW69" s="68">
        <f>+MIR_2021!AZ78</f>
        <v>0</v>
      </c>
      <c r="AX69" s="70" t="str">
        <f ca="1">+IF(MIR_2021!BA78="","-",IF(AZ69="No aplica","-",IF(MIR_2021!BA78="Sin avance","Sin avance",IF(MIR_2021!BA78&lt;&gt;"Sin avance",IFERROR(_xlfn.FORMULATEXT(MIR_2021!BA78),CONCATENATE("=",MIR_2021!BA78)),"0"))))</f>
        <v>-</v>
      </c>
      <c r="AY69" s="68">
        <f>+MIR_2021!BB78</f>
        <v>0</v>
      </c>
      <c r="AZ69" s="68">
        <f>+MIR_2021!BC78</f>
        <v>0</v>
      </c>
      <c r="BA69" s="68">
        <f>+MIR_2021!BD78</f>
        <v>0</v>
      </c>
      <c r="BB69" s="78" t="str">
        <f>IF(MIR_2021!BE78="","-",MIR_2021!BE78)</f>
        <v>-</v>
      </c>
      <c r="BC69" s="68">
        <f>+MIR_2021!BF78</f>
        <v>0</v>
      </c>
      <c r="BD69" s="68" t="str">
        <f ca="1">+IF(MIR_2021!BG78="","-",IF(BF69="No aplica","-",IF(MIR_2021!BG78="Sin avance","Sin avance",IF(MIR_2021!BG78&lt;&gt;"Sin avance",IFERROR(_xlfn.FORMULATEXT(MIR_2021!BG78),CONCATENATE("=",MIR_2021!BG78)),"0"))))</f>
        <v>-</v>
      </c>
      <c r="BE69" s="68">
        <f>+MIR_2021!BH78</f>
        <v>0</v>
      </c>
      <c r="BF69" s="68">
        <f>+MIR_2021!BI78</f>
        <v>0</v>
      </c>
      <c r="BG69" s="68">
        <f>+MIR_2021!BJ78</f>
        <v>0</v>
      </c>
      <c r="BH69" s="78" t="str">
        <f>IF(MIR_2021!BK78="","-",MIR_2021!BK78)</f>
        <v>-</v>
      </c>
      <c r="BI69" s="68">
        <f>+MIR_2021!AH78</f>
        <v>0</v>
      </c>
      <c r="BJ69" s="71" t="str">
        <f ca="1">+IF(MIR_2021!AI78="","-",IF(BL69="No aplica","-",IF(MIR_2021!AI78="Sin avance","Sin avance",IF(MIR_2021!AI78&lt;&gt;"Sin avance",IFERROR(_xlfn.FORMULATEXT(MIR_2021!AI78),CONCATENATE("=",MIR_2021!AI78)),"-"))))</f>
        <v>-</v>
      </c>
      <c r="BK69" s="68">
        <f>+MIR_2021!AJ78</f>
        <v>0</v>
      </c>
      <c r="BL69" s="68">
        <f>+MIR_2021!AK78</f>
        <v>0</v>
      </c>
      <c r="BM69" s="68">
        <f>+MIR_2021!AL78</f>
        <v>0</v>
      </c>
      <c r="BN69" s="78" t="str">
        <f>IF(MIR_2021!AM78="","-",MIR_2021!AM78)</f>
        <v>-</v>
      </c>
      <c r="BO69" s="119" t="str">
        <f>IF(MIR_2021!BL78="","-",MIR_2021!BL78)</f>
        <v>-</v>
      </c>
      <c r="BP69" s="119" t="str">
        <f>IF(MIR_2021!BM78="","-",MIR_2021!BM78)</f>
        <v>-</v>
      </c>
      <c r="BQ69" s="119" t="str">
        <f>IF(MIR_2021!BN78="","-",MIR_2021!BN78)</f>
        <v>-</v>
      </c>
      <c r="BR69" s="119" t="str">
        <f>IF(MIR_2021!BO78="","-",MIR_2021!BO78)</f>
        <v>-</v>
      </c>
      <c r="BS69" s="74" t="str">
        <f>IF(MIR_2021!BP78="","-",MIR_2021!BP78)</f>
        <v>-</v>
      </c>
      <c r="BT69" s="119" t="str">
        <f>IF(MIR_2021!BR78="","-",MIR_2021!BR78)</f>
        <v>-</v>
      </c>
      <c r="BU69" s="119" t="str">
        <f>IF(MIR_2021!BS78="","-",MIR_2021!BS78)</f>
        <v>-</v>
      </c>
      <c r="BV69" s="74" t="str">
        <f>IF(MIR_2021!BT78="","-",MIR_2021!BT78)</f>
        <v>-</v>
      </c>
      <c r="BW69" s="74" t="str">
        <f>IF(MIR_2021!BU78="","-",MIR_2021!BU78)</f>
        <v>-</v>
      </c>
      <c r="BX69" s="74" t="str">
        <f>IF(MIR_2021!BV78="","-",MIR_2021!BV78)</f>
        <v>-</v>
      </c>
      <c r="BY69" s="74" t="str">
        <f>IF(MIR_2021!BW78="","-",MIR_2021!BW78)</f>
        <v>-</v>
      </c>
      <c r="BZ69" s="74" t="str">
        <f>IF(MIR_2021!BX78="","-",MIR_2021!BX78)</f>
        <v>-</v>
      </c>
      <c r="CA69" s="119" t="str">
        <f>IF(MIR_2021!BY78="","-",MIR_2021!BY78)</f>
        <v>-</v>
      </c>
      <c r="CB69" s="119" t="str">
        <f>IF(MIR_2021!BZ78="","-",MIR_2021!BZ78)</f>
        <v>-</v>
      </c>
      <c r="CC69" s="74" t="str">
        <f>IF(MIR_2021!CA78="","-",MIR_2021!CA78)</f>
        <v>-</v>
      </c>
      <c r="CD69" s="74" t="str">
        <f>IF(MIR_2021!CB78="","-",MIR_2021!CB78)</f>
        <v>-</v>
      </c>
      <c r="CE69" s="74" t="str">
        <f>IF(MIR_2021!CC78="","-",MIR_2021!CC78)</f>
        <v>-</v>
      </c>
      <c r="CF69" s="74" t="str">
        <f>IF(MIR_2021!CD78="","-",MIR_2021!CD78)</f>
        <v>-</v>
      </c>
      <c r="CG69" s="74" t="str">
        <f>IF(MIR_2021!CE78="","-",MIR_2021!CE78)</f>
        <v>-</v>
      </c>
      <c r="CH69" s="119" t="str">
        <f>IF(MIR_2021!CF78="","-",MIR_2021!CF78)</f>
        <v>-</v>
      </c>
      <c r="CI69" s="119" t="str">
        <f>IF(MIR_2021!CG78="","-",MIR_2021!CG78)</f>
        <v>-</v>
      </c>
      <c r="CJ69" s="74" t="str">
        <f>IF(MIR_2021!CH78="","-",MIR_2021!CH78)</f>
        <v>-</v>
      </c>
      <c r="CK69" s="74" t="str">
        <f>IF(MIR_2021!CI78="","-",MIR_2021!CI78)</f>
        <v>-</v>
      </c>
      <c r="CL69" s="74" t="str">
        <f>IF(MIR_2021!CJ78="","-",MIR_2021!CJ78)</f>
        <v>-</v>
      </c>
      <c r="CM69" s="74" t="str">
        <f>IF(MIR_2021!CK78="","-",MIR_2021!CK78)</f>
        <v>-</v>
      </c>
      <c r="CN69" s="74" t="str">
        <f>IF(MIR_2021!CL78="","-",MIR_2021!CL78)</f>
        <v>-</v>
      </c>
      <c r="CO69" s="119" t="str">
        <f>IF(MIR_2021!CM78="","-",MIR_2021!CM78)</f>
        <v>-</v>
      </c>
      <c r="CP69" s="119" t="str">
        <f>IF(MIR_2021!CN78="","-",MIR_2021!CN78)</f>
        <v>-</v>
      </c>
      <c r="CQ69" s="74" t="str">
        <f>IF(MIR_2021!CO78="","-",MIR_2021!CO78)</f>
        <v>-</v>
      </c>
      <c r="CR69" s="74" t="str">
        <f>IF(MIR_2021!CP78="","-",MIR_2021!CP78)</f>
        <v>-</v>
      </c>
      <c r="CS69" s="74" t="str">
        <f>IF(MIR_2021!CQ78="","-",MIR_2021!CQ78)</f>
        <v>-</v>
      </c>
      <c r="CT69" s="74" t="str">
        <f>IF(MIR_2021!CR78="","-",MIR_2021!CR78)</f>
        <v>-</v>
      </c>
      <c r="CU69" s="74" t="str">
        <f>IF(MIR_2021!CS78="","-",MIR_2021!CS78)</f>
        <v>-</v>
      </c>
    </row>
    <row r="70" spans="1:99" s="68" customFormat="1" ht="13" x14ac:dyDescent="0.15">
      <c r="A70" s="67">
        <f>+VLOOKUP($D70,Catálogos!$A$14:$E$40,5,0)</f>
        <v>2</v>
      </c>
      <c r="B70" s="69" t="str">
        <f>+VLOOKUP(D70,Catálogos!$A$14:$C$40,3,FALSE)</f>
        <v>Promover el pleno ejercicio de los derechos de acceso a la información pública y de protección de datos personales, así como la transparencia y apertura de las instituciones públicas.</v>
      </c>
      <c r="C70" s="69" t="str">
        <f>+VLOOKUP(D70,Catálogos!$A$14:$F$40,6,FALSE)</f>
        <v>Presidencia</v>
      </c>
      <c r="D70" s="68" t="str">
        <f>+MID(MIR_2021!$D$6,1,3)</f>
        <v>170</v>
      </c>
      <c r="E70" s="69" t="str">
        <f>+MID(MIR_2021!$D$6,7,150)</f>
        <v>Dirección General de Comunicación Social y Difusión</v>
      </c>
      <c r="F70" s="68" t="str">
        <f>IF(MIR_2021!B79=0,F69,MIR_2021!B79)</f>
        <v>GOA09</v>
      </c>
      <c r="G70" s="68" t="str">
        <f>IF(MIR_2021!C79=0,G69,MIR_2021!C79)</f>
        <v>Actividad</v>
      </c>
      <c r="H70" s="69" t="str">
        <f>IF(MIR_2021!D79="",H69,MIR_2021!D79)</f>
        <v>2.2 Aplicación de una encuesta institucional de diagnóstico de los instrumentos de comunicación interna y el impacto de sus mensajes entre el personal del Instituto.</v>
      </c>
      <c r="I70" s="69">
        <f>+MIR_2021!E79</f>
        <v>0</v>
      </c>
      <c r="J70" s="69">
        <f>+MIR_2021!F79</f>
        <v>0</v>
      </c>
      <c r="K70" s="69">
        <f>+MIR_2021!G79</f>
        <v>0</v>
      </c>
      <c r="L70" s="69">
        <f>+MIR_2021!H79</f>
        <v>0</v>
      </c>
      <c r="M70" s="69">
        <f>+MIR_2021!I79</f>
        <v>0</v>
      </c>
      <c r="N70" s="69">
        <f>+MIR_2021!J79</f>
        <v>0</v>
      </c>
      <c r="O70" s="69">
        <f>+MIR_2021!K79</f>
        <v>0</v>
      </c>
      <c r="P70" s="69">
        <f>+MIR_2021!L79</f>
        <v>0</v>
      </c>
      <c r="Q70" s="69">
        <f>+MIR_2021!M79</f>
        <v>0</v>
      </c>
      <c r="R70" s="69">
        <f>+MIR_2021!N79</f>
        <v>0</v>
      </c>
      <c r="S70" s="69">
        <f>+MIR_2021!O79</f>
        <v>0</v>
      </c>
      <c r="T70" s="69">
        <f>+MIR_2021!P79</f>
        <v>0</v>
      </c>
      <c r="U70" s="69">
        <f>+MIR_2021!Q79</f>
        <v>0</v>
      </c>
      <c r="V70" s="69" t="str">
        <f>IF(MIR_2021!R79=0,V69,MIR_2021!R79)</f>
        <v>Anual</v>
      </c>
      <c r="W70" s="69" t="str">
        <f>IF(MIR_2021!S79=0,W69,MIR_2021!S79)</f>
        <v>Porcentaje</v>
      </c>
      <c r="X70" s="69">
        <f>+MIR_2021!V79</f>
        <v>0</v>
      </c>
      <c r="Y70" s="69">
        <f>+MIR_2021!W79</f>
        <v>0</v>
      </c>
      <c r="Z70" s="69">
        <f>+MIR_2021!X79</f>
        <v>0</v>
      </c>
      <c r="AA70" s="69" t="str">
        <f>IF(AND(MIR_2021!Y79="",H70=H69),AA69,MIR_2021!Y79)</f>
        <v>Los resultados de la encuesta son obtenidos en tiempo y forma.</v>
      </c>
      <c r="AB70" s="69">
        <f>+MIR_2021!Z79</f>
        <v>0</v>
      </c>
      <c r="AC70" s="69">
        <f>+MIR_2021!AA79</f>
        <v>0</v>
      </c>
      <c r="AD70" s="69">
        <f>+MIR_2021!AB79</f>
        <v>0</v>
      </c>
      <c r="AE70" s="77">
        <f>+MIR_2021!AC79</f>
        <v>0</v>
      </c>
      <c r="AF70" s="77">
        <f>+MIR_2021!AD79</f>
        <v>0</v>
      </c>
      <c r="AG70" s="68">
        <f>+MIR_2021!AE79</f>
        <v>0</v>
      </c>
      <c r="AH70" s="68">
        <f>+MIR_2021!AF79</f>
        <v>0</v>
      </c>
      <c r="AI70" s="68">
        <f>+MIR_2021!AG79</f>
        <v>0</v>
      </c>
      <c r="AJ70" s="68">
        <f>+MIR_2021!AH79</f>
        <v>0</v>
      </c>
      <c r="AK70" s="68">
        <f>+MIR_2021!AN79</f>
        <v>0</v>
      </c>
      <c r="AL70" s="68" t="str">
        <f ca="1">IF(MIR_2021!AO79="","-",IF(AN70="No aplica","-",IF(MIR_2021!AO79="Sin avance","Sin avance",IF(MIR_2021!AO79&lt;&gt;"Sin avance",IFERROR(_xlfn.FORMULATEXT(MIR_2021!AO79),CONCATENATE("=",MIR_2021!AO79)),"0"))))</f>
        <v>-</v>
      </c>
      <c r="AM70" s="68">
        <f>+MIR_2021!AP79</f>
        <v>0</v>
      </c>
      <c r="AN70" s="68">
        <f>+MIR_2021!AQ79</f>
        <v>0</v>
      </c>
      <c r="AO70" s="68">
        <f>+MIR_2021!AR79</f>
        <v>0</v>
      </c>
      <c r="AP70" s="78" t="str">
        <f>IF(MIR_2021!AS79="","-",MIR_2021!AS79)</f>
        <v>-</v>
      </c>
      <c r="AQ70" s="68">
        <f>+MIR_2021!AT79</f>
        <v>0</v>
      </c>
      <c r="AR70" s="68" t="str">
        <f ca="1">+IF(MIR_2021!AU79="","-",IF(AT70="No aplica","-",IF(MIR_2021!AU79="Sin avance","Sin avance",IF(MIR_2021!AU79&lt;&gt;"Sin avance",IFERROR(_xlfn.FORMULATEXT(MIR_2021!AU79),CONCATENATE("=",MIR_2021!AU79)),"0"))))</f>
        <v>-</v>
      </c>
      <c r="AS70" s="68">
        <f>+MIR_2021!AV79</f>
        <v>0</v>
      </c>
      <c r="AT70" s="68">
        <f>+MIR_2021!AW79</f>
        <v>0</v>
      </c>
      <c r="AU70" s="68">
        <f>+MIR_2021!AX79</f>
        <v>0</v>
      </c>
      <c r="AV70" s="78" t="str">
        <f>IF(MIR_2021!AY79="","-",MIR_2021!AY79)</f>
        <v>-</v>
      </c>
      <c r="AW70" s="68">
        <f>+MIR_2021!AZ79</f>
        <v>0</v>
      </c>
      <c r="AX70" s="70" t="str">
        <f ca="1">+IF(MIR_2021!BA79="","-",IF(AZ70="No aplica","-",IF(MIR_2021!BA79="Sin avance","Sin avance",IF(MIR_2021!BA79&lt;&gt;"Sin avance",IFERROR(_xlfn.FORMULATEXT(MIR_2021!BA79),CONCATENATE("=",MIR_2021!BA79)),"0"))))</f>
        <v>-</v>
      </c>
      <c r="AY70" s="68">
        <f>+MIR_2021!BB79</f>
        <v>0</v>
      </c>
      <c r="AZ70" s="68">
        <f>+MIR_2021!BC79</f>
        <v>0</v>
      </c>
      <c r="BA70" s="68">
        <f>+MIR_2021!BD79</f>
        <v>0</v>
      </c>
      <c r="BB70" s="78" t="str">
        <f>IF(MIR_2021!BE79="","-",MIR_2021!BE79)</f>
        <v>-</v>
      </c>
      <c r="BC70" s="68">
        <f>+MIR_2021!BF79</f>
        <v>0</v>
      </c>
      <c r="BD70" s="68" t="str">
        <f ca="1">+IF(MIR_2021!BG79="","-",IF(BF70="No aplica","-",IF(MIR_2021!BG79="Sin avance","Sin avance",IF(MIR_2021!BG79&lt;&gt;"Sin avance",IFERROR(_xlfn.FORMULATEXT(MIR_2021!BG79),CONCATENATE("=",MIR_2021!BG79)),"0"))))</f>
        <v>-</v>
      </c>
      <c r="BE70" s="68">
        <f>+MIR_2021!BH79</f>
        <v>0</v>
      </c>
      <c r="BF70" s="68">
        <f>+MIR_2021!BI79</f>
        <v>0</v>
      </c>
      <c r="BG70" s="68">
        <f>+MIR_2021!BJ79</f>
        <v>0</v>
      </c>
      <c r="BH70" s="78" t="str">
        <f>IF(MIR_2021!BK79="","-",MIR_2021!BK79)</f>
        <v>-</v>
      </c>
      <c r="BI70" s="68">
        <f>+MIR_2021!AH79</f>
        <v>0</v>
      </c>
      <c r="BJ70" s="71" t="str">
        <f ca="1">+IF(MIR_2021!AI79="","-",IF(BL70="No aplica","-",IF(MIR_2021!AI79="Sin avance","Sin avance",IF(MIR_2021!AI79&lt;&gt;"Sin avance",IFERROR(_xlfn.FORMULATEXT(MIR_2021!AI79),CONCATENATE("=",MIR_2021!AI79)),"-"))))</f>
        <v>-</v>
      </c>
      <c r="BK70" s="68">
        <f>+MIR_2021!AJ79</f>
        <v>0</v>
      </c>
      <c r="BL70" s="68">
        <f>+MIR_2021!AK79</f>
        <v>0</v>
      </c>
      <c r="BM70" s="68">
        <f>+MIR_2021!AL79</f>
        <v>0</v>
      </c>
      <c r="BN70" s="78" t="str">
        <f>IF(MIR_2021!AM79="","-",MIR_2021!AM79)</f>
        <v>-</v>
      </c>
      <c r="BO70" s="119" t="str">
        <f>IF(MIR_2021!BL79="","-",MIR_2021!BL79)</f>
        <v>-</v>
      </c>
      <c r="BP70" s="119" t="str">
        <f>IF(MIR_2021!BM79="","-",MIR_2021!BM79)</f>
        <v>-</v>
      </c>
      <c r="BQ70" s="119" t="str">
        <f>IF(MIR_2021!BN79="","-",MIR_2021!BN79)</f>
        <v>-</v>
      </c>
      <c r="BR70" s="119" t="str">
        <f>IF(MIR_2021!BO79="","-",MIR_2021!BO79)</f>
        <v>-</v>
      </c>
      <c r="BS70" s="74" t="str">
        <f>IF(MIR_2021!BP79="","-",MIR_2021!BP79)</f>
        <v>-</v>
      </c>
      <c r="BT70" s="119" t="str">
        <f>IF(MIR_2021!BR79="","-",MIR_2021!BR79)</f>
        <v>-</v>
      </c>
      <c r="BU70" s="119" t="str">
        <f>IF(MIR_2021!BS79="","-",MIR_2021!BS79)</f>
        <v>-</v>
      </c>
      <c r="BV70" s="74" t="str">
        <f>IF(MIR_2021!BT79="","-",MIR_2021!BT79)</f>
        <v>-</v>
      </c>
      <c r="BW70" s="74" t="str">
        <f>IF(MIR_2021!BU79="","-",MIR_2021!BU79)</f>
        <v>-</v>
      </c>
      <c r="BX70" s="74" t="str">
        <f>IF(MIR_2021!BV79="","-",MIR_2021!BV79)</f>
        <v>-</v>
      </c>
      <c r="BY70" s="74" t="str">
        <f>IF(MIR_2021!BW79="","-",MIR_2021!BW79)</f>
        <v>-</v>
      </c>
      <c r="BZ70" s="74" t="str">
        <f>IF(MIR_2021!BX79="","-",MIR_2021!BX79)</f>
        <v>-</v>
      </c>
      <c r="CA70" s="119" t="str">
        <f>IF(MIR_2021!BY79="","-",MIR_2021!BY79)</f>
        <v>-</v>
      </c>
      <c r="CB70" s="119" t="str">
        <f>IF(MIR_2021!BZ79="","-",MIR_2021!BZ79)</f>
        <v>-</v>
      </c>
      <c r="CC70" s="74" t="str">
        <f>IF(MIR_2021!CA79="","-",MIR_2021!CA79)</f>
        <v>-</v>
      </c>
      <c r="CD70" s="74" t="str">
        <f>IF(MIR_2021!CB79="","-",MIR_2021!CB79)</f>
        <v>-</v>
      </c>
      <c r="CE70" s="74" t="str">
        <f>IF(MIR_2021!CC79="","-",MIR_2021!CC79)</f>
        <v>-</v>
      </c>
      <c r="CF70" s="74" t="str">
        <f>IF(MIR_2021!CD79="","-",MIR_2021!CD79)</f>
        <v>-</v>
      </c>
      <c r="CG70" s="74" t="str">
        <f>IF(MIR_2021!CE79="","-",MIR_2021!CE79)</f>
        <v>-</v>
      </c>
      <c r="CH70" s="119" t="str">
        <f>IF(MIR_2021!CF79="","-",MIR_2021!CF79)</f>
        <v>-</v>
      </c>
      <c r="CI70" s="119" t="str">
        <f>IF(MIR_2021!CG79="","-",MIR_2021!CG79)</f>
        <v>-</v>
      </c>
      <c r="CJ70" s="74" t="str">
        <f>IF(MIR_2021!CH79="","-",MIR_2021!CH79)</f>
        <v>-</v>
      </c>
      <c r="CK70" s="74" t="str">
        <f>IF(MIR_2021!CI79="","-",MIR_2021!CI79)</f>
        <v>-</v>
      </c>
      <c r="CL70" s="74" t="str">
        <f>IF(MIR_2021!CJ79="","-",MIR_2021!CJ79)</f>
        <v>-</v>
      </c>
      <c r="CM70" s="74" t="str">
        <f>IF(MIR_2021!CK79="","-",MIR_2021!CK79)</f>
        <v>-</v>
      </c>
      <c r="CN70" s="74" t="str">
        <f>IF(MIR_2021!CL79="","-",MIR_2021!CL79)</f>
        <v>-</v>
      </c>
      <c r="CO70" s="119" t="str">
        <f>IF(MIR_2021!CM79="","-",MIR_2021!CM79)</f>
        <v>-</v>
      </c>
      <c r="CP70" s="119" t="str">
        <f>IF(MIR_2021!CN79="","-",MIR_2021!CN79)</f>
        <v>-</v>
      </c>
      <c r="CQ70" s="74" t="str">
        <f>IF(MIR_2021!CO79="","-",MIR_2021!CO79)</f>
        <v>-</v>
      </c>
      <c r="CR70" s="74" t="str">
        <f>IF(MIR_2021!CP79="","-",MIR_2021!CP79)</f>
        <v>-</v>
      </c>
      <c r="CS70" s="74" t="str">
        <f>IF(MIR_2021!CQ79="","-",MIR_2021!CQ79)</f>
        <v>-</v>
      </c>
      <c r="CT70" s="74" t="str">
        <f>IF(MIR_2021!CR79="","-",MIR_2021!CR79)</f>
        <v>-</v>
      </c>
      <c r="CU70" s="74" t="str">
        <f>IF(MIR_2021!CS79="","-",MIR_2021!CS79)</f>
        <v>-</v>
      </c>
    </row>
    <row r="71" spans="1:99" s="68" customFormat="1" ht="13" x14ac:dyDescent="0.15">
      <c r="A71" s="67">
        <f>+VLOOKUP($D71,Catálogos!$A$14:$E$40,5,0)</f>
        <v>2</v>
      </c>
      <c r="B71" s="69" t="str">
        <f>+VLOOKUP(D71,Catálogos!$A$14:$C$40,3,FALSE)</f>
        <v>Promover el pleno ejercicio de los derechos de acceso a la información pública y de protección de datos personales, así como la transparencia y apertura de las instituciones públicas.</v>
      </c>
      <c r="C71" s="69" t="str">
        <f>+VLOOKUP(D71,Catálogos!$A$14:$F$40,6,FALSE)</f>
        <v>Presidencia</v>
      </c>
      <c r="D71" s="68" t="str">
        <f>+MID(MIR_2021!$D$6,1,3)</f>
        <v>170</v>
      </c>
      <c r="E71" s="69" t="str">
        <f>+MID(MIR_2021!$D$6,7,150)</f>
        <v>Dirección General de Comunicación Social y Difusión</v>
      </c>
      <c r="F71" s="68" t="str">
        <f>IF(MIR_2021!B80=0,F70,MIR_2021!B80)</f>
        <v>GOA09</v>
      </c>
      <c r="G71" s="68" t="str">
        <f>IF(MIR_2021!C80=0,G70,MIR_2021!C80)</f>
        <v>Actividad</v>
      </c>
      <c r="H71" s="69" t="str">
        <f>IF(MIR_2021!D80="",H70,MIR_2021!D80)</f>
        <v>2.2 Aplicación de una encuesta institucional de diagnóstico de los instrumentos de comunicación interna y el impacto de sus mensajes entre el personal del Instituto.</v>
      </c>
      <c r="I71" s="69">
        <f>+MIR_2021!E80</f>
        <v>0</v>
      </c>
      <c r="J71" s="69">
        <f>+MIR_2021!F80</f>
        <v>0</v>
      </c>
      <c r="K71" s="69">
        <f>+MIR_2021!G80</f>
        <v>0</v>
      </c>
      <c r="L71" s="69">
        <f>+MIR_2021!H80</f>
        <v>0</v>
      </c>
      <c r="M71" s="69">
        <f>+MIR_2021!I80</f>
        <v>0</v>
      </c>
      <c r="N71" s="69">
        <f>+MIR_2021!J80</f>
        <v>0</v>
      </c>
      <c r="O71" s="69">
        <f>+MIR_2021!K80</f>
        <v>0</v>
      </c>
      <c r="P71" s="69">
        <f>+MIR_2021!L80</f>
        <v>0</v>
      </c>
      <c r="Q71" s="69">
        <f>+MIR_2021!M80</f>
        <v>0</v>
      </c>
      <c r="R71" s="69">
        <f>+MIR_2021!N80</f>
        <v>0</v>
      </c>
      <c r="S71" s="69">
        <f>+MIR_2021!O80</f>
        <v>0</v>
      </c>
      <c r="T71" s="69">
        <f>+MIR_2021!P80</f>
        <v>0</v>
      </c>
      <c r="U71" s="69">
        <f>+MIR_2021!Q80</f>
        <v>0</v>
      </c>
      <c r="V71" s="69" t="str">
        <f>IF(MIR_2021!R80=0,V70,MIR_2021!R80)</f>
        <v>Anual</v>
      </c>
      <c r="W71" s="69" t="str">
        <f>IF(MIR_2021!S80=0,W70,MIR_2021!S80)</f>
        <v>Porcentaje</v>
      </c>
      <c r="X71" s="69">
        <f>+MIR_2021!V80</f>
        <v>0</v>
      </c>
      <c r="Y71" s="69">
        <f>+MIR_2021!W80</f>
        <v>0</v>
      </c>
      <c r="Z71" s="69">
        <f>+MIR_2021!X80</f>
        <v>0</v>
      </c>
      <c r="AA71" s="69" t="str">
        <f>IF(AND(MIR_2021!Y80="",H71=H70),AA70,MIR_2021!Y80)</f>
        <v>Los resultados de la encuesta son obtenidos en tiempo y forma.</v>
      </c>
      <c r="AB71" s="69">
        <f>+MIR_2021!Z80</f>
        <v>0</v>
      </c>
      <c r="AC71" s="69">
        <f>+MIR_2021!AA80</f>
        <v>0</v>
      </c>
      <c r="AD71" s="69">
        <f>+MIR_2021!AB80</f>
        <v>0</v>
      </c>
      <c r="AE71" s="77">
        <f>+MIR_2021!AC80</f>
        <v>0</v>
      </c>
      <c r="AF71" s="77">
        <f>+MIR_2021!AD80</f>
        <v>0</v>
      </c>
      <c r="AG71" s="68">
        <f>+MIR_2021!AE80</f>
        <v>0</v>
      </c>
      <c r="AH71" s="68">
        <f>+MIR_2021!AF80</f>
        <v>0</v>
      </c>
      <c r="AI71" s="68">
        <f>+MIR_2021!AG80</f>
        <v>0</v>
      </c>
      <c r="AJ71" s="68">
        <f>+MIR_2021!AH80</f>
        <v>0</v>
      </c>
      <c r="AK71" s="68">
        <f>+MIR_2021!AN80</f>
        <v>0</v>
      </c>
      <c r="AL71" s="68" t="str">
        <f ca="1">IF(MIR_2021!AO80="","-",IF(AN71="No aplica","-",IF(MIR_2021!AO80="Sin avance","Sin avance",IF(MIR_2021!AO80&lt;&gt;"Sin avance",IFERROR(_xlfn.FORMULATEXT(MIR_2021!AO80),CONCATENATE("=",MIR_2021!AO80)),"0"))))</f>
        <v>-</v>
      </c>
      <c r="AM71" s="68">
        <f>+MIR_2021!AP80</f>
        <v>0</v>
      </c>
      <c r="AN71" s="68">
        <f>+MIR_2021!AQ80</f>
        <v>0</v>
      </c>
      <c r="AO71" s="68">
        <f>+MIR_2021!AR80</f>
        <v>0</v>
      </c>
      <c r="AP71" s="78" t="str">
        <f>IF(MIR_2021!AS80="","-",MIR_2021!AS80)</f>
        <v>-</v>
      </c>
      <c r="AQ71" s="68">
        <f>+MIR_2021!AT80</f>
        <v>0</v>
      </c>
      <c r="AR71" s="68" t="str">
        <f ca="1">+IF(MIR_2021!AU80="","-",IF(AT71="No aplica","-",IF(MIR_2021!AU80="Sin avance","Sin avance",IF(MIR_2021!AU80&lt;&gt;"Sin avance",IFERROR(_xlfn.FORMULATEXT(MIR_2021!AU80),CONCATENATE("=",MIR_2021!AU80)),"0"))))</f>
        <v>-</v>
      </c>
      <c r="AS71" s="68">
        <f>+MIR_2021!AV80</f>
        <v>0</v>
      </c>
      <c r="AT71" s="68">
        <f>+MIR_2021!AW80</f>
        <v>0</v>
      </c>
      <c r="AU71" s="68">
        <f>+MIR_2021!AX80</f>
        <v>0</v>
      </c>
      <c r="AV71" s="78" t="str">
        <f>IF(MIR_2021!AY80="","-",MIR_2021!AY80)</f>
        <v>-</v>
      </c>
      <c r="AW71" s="68">
        <f>+MIR_2021!AZ80</f>
        <v>0</v>
      </c>
      <c r="AX71" s="70" t="str">
        <f ca="1">+IF(MIR_2021!BA80="","-",IF(AZ71="No aplica","-",IF(MIR_2021!BA80="Sin avance","Sin avance",IF(MIR_2021!BA80&lt;&gt;"Sin avance",IFERROR(_xlfn.FORMULATEXT(MIR_2021!BA80),CONCATENATE("=",MIR_2021!BA80)),"0"))))</f>
        <v>-</v>
      </c>
      <c r="AY71" s="68">
        <f>+MIR_2021!BB80</f>
        <v>0</v>
      </c>
      <c r="AZ71" s="68">
        <f>+MIR_2021!BC80</f>
        <v>0</v>
      </c>
      <c r="BA71" s="68">
        <f>+MIR_2021!BD80</f>
        <v>0</v>
      </c>
      <c r="BB71" s="78" t="str">
        <f>IF(MIR_2021!BE80="","-",MIR_2021!BE80)</f>
        <v>-</v>
      </c>
      <c r="BC71" s="68">
        <f>+MIR_2021!BF80</f>
        <v>0</v>
      </c>
      <c r="BD71" s="68" t="str">
        <f ca="1">+IF(MIR_2021!BG80="","-",IF(BF71="No aplica","-",IF(MIR_2021!BG80="Sin avance","Sin avance",IF(MIR_2021!BG80&lt;&gt;"Sin avance",IFERROR(_xlfn.FORMULATEXT(MIR_2021!BG80),CONCATENATE("=",MIR_2021!BG80)),"0"))))</f>
        <v>-</v>
      </c>
      <c r="BE71" s="68">
        <f>+MIR_2021!BH80</f>
        <v>0</v>
      </c>
      <c r="BF71" s="68">
        <f>+MIR_2021!BI80</f>
        <v>0</v>
      </c>
      <c r="BG71" s="68">
        <f>+MIR_2021!BJ80</f>
        <v>0</v>
      </c>
      <c r="BH71" s="78" t="str">
        <f>IF(MIR_2021!BK80="","-",MIR_2021!BK80)</f>
        <v>-</v>
      </c>
      <c r="BI71" s="68">
        <f>+MIR_2021!AH80</f>
        <v>0</v>
      </c>
      <c r="BJ71" s="71" t="str">
        <f ca="1">+IF(MIR_2021!AI80="","-",IF(BL71="No aplica","-",IF(MIR_2021!AI80="Sin avance","Sin avance",IF(MIR_2021!AI80&lt;&gt;"Sin avance",IFERROR(_xlfn.FORMULATEXT(MIR_2021!AI80),CONCATENATE("=",MIR_2021!AI80)),"-"))))</f>
        <v>-</v>
      </c>
      <c r="BK71" s="68">
        <f>+MIR_2021!AJ80</f>
        <v>0</v>
      </c>
      <c r="BL71" s="68">
        <f>+MIR_2021!AK80</f>
        <v>0</v>
      </c>
      <c r="BM71" s="68">
        <f>+MIR_2021!AL80</f>
        <v>0</v>
      </c>
      <c r="BN71" s="78" t="str">
        <f>IF(MIR_2021!AM80="","-",MIR_2021!AM80)</f>
        <v>-</v>
      </c>
      <c r="BO71" s="119" t="str">
        <f>IF(MIR_2021!BL80="","-",MIR_2021!BL80)</f>
        <v>-</v>
      </c>
      <c r="BP71" s="119" t="str">
        <f>IF(MIR_2021!BM80="","-",MIR_2021!BM80)</f>
        <v>-</v>
      </c>
      <c r="BQ71" s="119" t="str">
        <f>IF(MIR_2021!BN80="","-",MIR_2021!BN80)</f>
        <v>-</v>
      </c>
      <c r="BR71" s="119" t="str">
        <f>IF(MIR_2021!BO80="","-",MIR_2021!BO80)</f>
        <v>-</v>
      </c>
      <c r="BS71" s="74" t="str">
        <f>IF(MIR_2021!BP80="","-",MIR_2021!BP80)</f>
        <v>-</v>
      </c>
      <c r="BT71" s="119" t="str">
        <f>IF(MIR_2021!BR80="","-",MIR_2021!BR80)</f>
        <v>-</v>
      </c>
      <c r="BU71" s="119" t="str">
        <f>IF(MIR_2021!BS80="","-",MIR_2021!BS80)</f>
        <v>-</v>
      </c>
      <c r="BV71" s="74" t="str">
        <f>IF(MIR_2021!BT80="","-",MIR_2021!BT80)</f>
        <v>-</v>
      </c>
      <c r="BW71" s="74" t="str">
        <f>IF(MIR_2021!BU80="","-",MIR_2021!BU80)</f>
        <v>-</v>
      </c>
      <c r="BX71" s="74" t="str">
        <f>IF(MIR_2021!BV80="","-",MIR_2021!BV80)</f>
        <v>-</v>
      </c>
      <c r="BY71" s="74" t="str">
        <f>IF(MIR_2021!BW80="","-",MIR_2021!BW80)</f>
        <v>-</v>
      </c>
      <c r="BZ71" s="74" t="str">
        <f>IF(MIR_2021!BX80="","-",MIR_2021!BX80)</f>
        <v>-</v>
      </c>
      <c r="CA71" s="119" t="str">
        <f>IF(MIR_2021!BY80="","-",MIR_2021!BY80)</f>
        <v>-</v>
      </c>
      <c r="CB71" s="119" t="str">
        <f>IF(MIR_2021!BZ80="","-",MIR_2021!BZ80)</f>
        <v>-</v>
      </c>
      <c r="CC71" s="74" t="str">
        <f>IF(MIR_2021!CA80="","-",MIR_2021!CA80)</f>
        <v>-</v>
      </c>
      <c r="CD71" s="74" t="str">
        <f>IF(MIR_2021!CB80="","-",MIR_2021!CB80)</f>
        <v>-</v>
      </c>
      <c r="CE71" s="74" t="str">
        <f>IF(MIR_2021!CC80="","-",MIR_2021!CC80)</f>
        <v>-</v>
      </c>
      <c r="CF71" s="74" t="str">
        <f>IF(MIR_2021!CD80="","-",MIR_2021!CD80)</f>
        <v>-</v>
      </c>
      <c r="CG71" s="74" t="str">
        <f>IF(MIR_2021!CE80="","-",MIR_2021!CE80)</f>
        <v>-</v>
      </c>
      <c r="CH71" s="119" t="str">
        <f>IF(MIR_2021!CF80="","-",MIR_2021!CF80)</f>
        <v>-</v>
      </c>
      <c r="CI71" s="119" t="str">
        <f>IF(MIR_2021!CG80="","-",MIR_2021!CG80)</f>
        <v>-</v>
      </c>
      <c r="CJ71" s="74" t="str">
        <f>IF(MIR_2021!CH80="","-",MIR_2021!CH80)</f>
        <v>-</v>
      </c>
      <c r="CK71" s="74" t="str">
        <f>IF(MIR_2021!CI80="","-",MIR_2021!CI80)</f>
        <v>-</v>
      </c>
      <c r="CL71" s="74" t="str">
        <f>IF(MIR_2021!CJ80="","-",MIR_2021!CJ80)</f>
        <v>-</v>
      </c>
      <c r="CM71" s="74" t="str">
        <f>IF(MIR_2021!CK80="","-",MIR_2021!CK80)</f>
        <v>-</v>
      </c>
      <c r="CN71" s="74" t="str">
        <f>IF(MIR_2021!CL80="","-",MIR_2021!CL80)</f>
        <v>-</v>
      </c>
      <c r="CO71" s="119" t="str">
        <f>IF(MIR_2021!CM80="","-",MIR_2021!CM80)</f>
        <v>-</v>
      </c>
      <c r="CP71" s="119" t="str">
        <f>IF(MIR_2021!CN80="","-",MIR_2021!CN80)</f>
        <v>-</v>
      </c>
      <c r="CQ71" s="74" t="str">
        <f>IF(MIR_2021!CO80="","-",MIR_2021!CO80)</f>
        <v>-</v>
      </c>
      <c r="CR71" s="74" t="str">
        <f>IF(MIR_2021!CP80="","-",MIR_2021!CP80)</f>
        <v>-</v>
      </c>
      <c r="CS71" s="74" t="str">
        <f>IF(MIR_2021!CQ80="","-",MIR_2021!CQ80)</f>
        <v>-</v>
      </c>
      <c r="CT71" s="74" t="str">
        <f>IF(MIR_2021!CR80="","-",MIR_2021!CR80)</f>
        <v>-</v>
      </c>
      <c r="CU71" s="74" t="str">
        <f>IF(MIR_2021!CS80="","-",MIR_2021!CS80)</f>
        <v>-</v>
      </c>
    </row>
    <row r="72" spans="1:99" s="68" customFormat="1" ht="13" x14ac:dyDescent="0.15">
      <c r="A72" s="67">
        <f>+VLOOKUP($D72,Catálogos!$A$14:$E$40,5,0)</f>
        <v>2</v>
      </c>
      <c r="B72" s="69" t="str">
        <f>+VLOOKUP(D72,Catálogos!$A$14:$C$40,3,FALSE)</f>
        <v>Promover el pleno ejercicio de los derechos de acceso a la información pública y de protección de datos personales, así como la transparencia y apertura de las instituciones públicas.</v>
      </c>
      <c r="C72" s="69" t="str">
        <f>+VLOOKUP(D72,Catálogos!$A$14:$F$40,6,FALSE)</f>
        <v>Presidencia</v>
      </c>
      <c r="D72" s="68" t="str">
        <f>+MID(MIR_2021!$D$6,1,3)</f>
        <v>170</v>
      </c>
      <c r="E72" s="69" t="str">
        <f>+MID(MIR_2021!$D$6,7,150)</f>
        <v>Dirección General de Comunicación Social y Difusión</v>
      </c>
      <c r="F72" s="68" t="str">
        <f>IF(MIR_2021!B81=0,F71,MIR_2021!B81)</f>
        <v>GOA09</v>
      </c>
      <c r="G72" s="68" t="str">
        <f>IF(MIR_2021!C81=0,G71,MIR_2021!C81)</f>
        <v>Actividad</v>
      </c>
      <c r="H72" s="69" t="str">
        <f>IF(MIR_2021!D81="",H71,MIR_2021!D81)</f>
        <v>2.2 Aplicación de una encuesta institucional de diagnóstico de los instrumentos de comunicación interna y el impacto de sus mensajes entre el personal del Instituto.</v>
      </c>
      <c r="I72" s="69">
        <f>+MIR_2021!E81</f>
        <v>0</v>
      </c>
      <c r="J72" s="69">
        <f>+MIR_2021!F81</f>
        <v>0</v>
      </c>
      <c r="K72" s="69">
        <f>+MIR_2021!G81</f>
        <v>0</v>
      </c>
      <c r="L72" s="69">
        <f>+MIR_2021!H81</f>
        <v>0</v>
      </c>
      <c r="M72" s="69">
        <f>+MIR_2021!I81</f>
        <v>0</v>
      </c>
      <c r="N72" s="69">
        <f>+MIR_2021!J81</f>
        <v>0</v>
      </c>
      <c r="O72" s="69">
        <f>+MIR_2021!K81</f>
        <v>0</v>
      </c>
      <c r="P72" s="69">
        <f>+MIR_2021!L81</f>
        <v>0</v>
      </c>
      <c r="Q72" s="69">
        <f>+MIR_2021!M81</f>
        <v>0</v>
      </c>
      <c r="R72" s="69">
        <f>+MIR_2021!N81</f>
        <v>0</v>
      </c>
      <c r="S72" s="69">
        <f>+MIR_2021!O81</f>
        <v>0</v>
      </c>
      <c r="T72" s="69">
        <f>+MIR_2021!P81</f>
        <v>0</v>
      </c>
      <c r="U72" s="69">
        <f>+MIR_2021!Q81</f>
        <v>0</v>
      </c>
      <c r="V72" s="69" t="str">
        <f>IF(MIR_2021!R81=0,V71,MIR_2021!R81)</f>
        <v>Anual</v>
      </c>
      <c r="W72" s="69" t="str">
        <f>IF(MIR_2021!S81=0,W71,MIR_2021!S81)</f>
        <v>Porcentaje</v>
      </c>
      <c r="X72" s="69">
        <f>+MIR_2021!V81</f>
        <v>0</v>
      </c>
      <c r="Y72" s="69">
        <f>+MIR_2021!W81</f>
        <v>0</v>
      </c>
      <c r="Z72" s="69">
        <f>+MIR_2021!X81</f>
        <v>0</v>
      </c>
      <c r="AA72" s="69" t="str">
        <f>IF(AND(MIR_2021!Y81="",H72=H71),AA71,MIR_2021!Y81)</f>
        <v>Los resultados de la encuesta son obtenidos en tiempo y forma.</v>
      </c>
      <c r="AB72" s="69">
        <f>+MIR_2021!Z81</f>
        <v>0</v>
      </c>
      <c r="AC72" s="69">
        <f>+MIR_2021!AA81</f>
        <v>0</v>
      </c>
      <c r="AD72" s="69">
        <f>+MIR_2021!AB81</f>
        <v>0</v>
      </c>
      <c r="AE72" s="77">
        <f>+MIR_2021!AC81</f>
        <v>0</v>
      </c>
      <c r="AF72" s="77">
        <f>+MIR_2021!AD81</f>
        <v>0</v>
      </c>
      <c r="AG72" s="68">
        <f>+MIR_2021!AE81</f>
        <v>0</v>
      </c>
      <c r="AH72" s="68">
        <f>+MIR_2021!AF81</f>
        <v>0</v>
      </c>
      <c r="AI72" s="68">
        <f>+MIR_2021!AG81</f>
        <v>0</v>
      </c>
      <c r="AJ72" s="68">
        <f>+MIR_2021!AH81</f>
        <v>0</v>
      </c>
      <c r="AK72" s="68">
        <f>+MIR_2021!AN81</f>
        <v>0</v>
      </c>
      <c r="AL72" s="68" t="str">
        <f ca="1">IF(MIR_2021!AO81="","-",IF(AN72="No aplica","-",IF(MIR_2021!AO81="Sin avance","Sin avance",IF(MIR_2021!AO81&lt;&gt;"Sin avance",IFERROR(_xlfn.FORMULATEXT(MIR_2021!AO81),CONCATENATE("=",MIR_2021!AO81)),"0"))))</f>
        <v>-</v>
      </c>
      <c r="AM72" s="68">
        <f>+MIR_2021!AP81</f>
        <v>0</v>
      </c>
      <c r="AN72" s="68">
        <f>+MIR_2021!AQ81</f>
        <v>0</v>
      </c>
      <c r="AO72" s="68">
        <f>+MIR_2021!AR81</f>
        <v>0</v>
      </c>
      <c r="AP72" s="78" t="str">
        <f>IF(MIR_2021!AS81="","-",MIR_2021!AS81)</f>
        <v>-</v>
      </c>
      <c r="AQ72" s="68">
        <f>+MIR_2021!AT81</f>
        <v>0</v>
      </c>
      <c r="AR72" s="68" t="str">
        <f ca="1">+IF(MIR_2021!AU81="","-",IF(AT72="No aplica","-",IF(MIR_2021!AU81="Sin avance","Sin avance",IF(MIR_2021!AU81&lt;&gt;"Sin avance",IFERROR(_xlfn.FORMULATEXT(MIR_2021!AU81),CONCATENATE("=",MIR_2021!AU81)),"0"))))</f>
        <v>-</v>
      </c>
      <c r="AS72" s="68">
        <f>+MIR_2021!AV81</f>
        <v>0</v>
      </c>
      <c r="AT72" s="68">
        <f>+MIR_2021!AW81</f>
        <v>0</v>
      </c>
      <c r="AU72" s="68">
        <f>+MIR_2021!AX81</f>
        <v>0</v>
      </c>
      <c r="AV72" s="78" t="str">
        <f>IF(MIR_2021!AY81="","-",MIR_2021!AY81)</f>
        <v>-</v>
      </c>
      <c r="AW72" s="68">
        <f>+MIR_2021!AZ81</f>
        <v>0</v>
      </c>
      <c r="AX72" s="70" t="str">
        <f ca="1">+IF(MIR_2021!BA81="","-",IF(AZ72="No aplica","-",IF(MIR_2021!BA81="Sin avance","Sin avance",IF(MIR_2021!BA81&lt;&gt;"Sin avance",IFERROR(_xlfn.FORMULATEXT(MIR_2021!BA81),CONCATENATE("=",MIR_2021!BA81)),"0"))))</f>
        <v>-</v>
      </c>
      <c r="AY72" s="68">
        <f>+MIR_2021!BB81</f>
        <v>0</v>
      </c>
      <c r="AZ72" s="68">
        <f>+MIR_2021!BC81</f>
        <v>0</v>
      </c>
      <c r="BA72" s="68">
        <f>+MIR_2021!BD81</f>
        <v>0</v>
      </c>
      <c r="BB72" s="78" t="str">
        <f>IF(MIR_2021!BE81="","-",MIR_2021!BE81)</f>
        <v>-</v>
      </c>
      <c r="BC72" s="68">
        <f>+MIR_2021!BF81</f>
        <v>0</v>
      </c>
      <c r="BD72" s="68" t="str">
        <f ca="1">+IF(MIR_2021!BG81="","-",IF(BF72="No aplica","-",IF(MIR_2021!BG81="Sin avance","Sin avance",IF(MIR_2021!BG81&lt;&gt;"Sin avance",IFERROR(_xlfn.FORMULATEXT(MIR_2021!BG81),CONCATENATE("=",MIR_2021!BG81)),"0"))))</f>
        <v>-</v>
      </c>
      <c r="BE72" s="68">
        <f>+MIR_2021!BH81</f>
        <v>0</v>
      </c>
      <c r="BF72" s="68">
        <f>+MIR_2021!BI81</f>
        <v>0</v>
      </c>
      <c r="BG72" s="68">
        <f>+MIR_2021!BJ81</f>
        <v>0</v>
      </c>
      <c r="BH72" s="78" t="str">
        <f>IF(MIR_2021!BK81="","-",MIR_2021!BK81)</f>
        <v>-</v>
      </c>
      <c r="BI72" s="68">
        <f>+MIR_2021!AH81</f>
        <v>0</v>
      </c>
      <c r="BJ72" s="71" t="str">
        <f ca="1">+IF(MIR_2021!AI81="","-",IF(BL72="No aplica","-",IF(MIR_2021!AI81="Sin avance","Sin avance",IF(MIR_2021!AI81&lt;&gt;"Sin avance",IFERROR(_xlfn.FORMULATEXT(MIR_2021!AI81),CONCATENATE("=",MIR_2021!AI81)),"-"))))</f>
        <v>-</v>
      </c>
      <c r="BK72" s="68">
        <f>+MIR_2021!AJ81</f>
        <v>0</v>
      </c>
      <c r="BL72" s="68">
        <f>+MIR_2021!AK81</f>
        <v>0</v>
      </c>
      <c r="BM72" s="68">
        <f>+MIR_2021!AL81</f>
        <v>0</v>
      </c>
      <c r="BN72" s="78" t="str">
        <f>IF(MIR_2021!AM81="","-",MIR_2021!AM81)</f>
        <v>-</v>
      </c>
      <c r="BO72" s="119" t="str">
        <f>IF(MIR_2021!BL81="","-",MIR_2021!BL81)</f>
        <v>-</v>
      </c>
      <c r="BP72" s="119" t="str">
        <f>IF(MIR_2021!BM81="","-",MIR_2021!BM81)</f>
        <v>-</v>
      </c>
      <c r="BQ72" s="119" t="str">
        <f>IF(MIR_2021!BN81="","-",MIR_2021!BN81)</f>
        <v>-</v>
      </c>
      <c r="BR72" s="119" t="str">
        <f>IF(MIR_2021!BO81="","-",MIR_2021!BO81)</f>
        <v>-</v>
      </c>
      <c r="BS72" s="74" t="str">
        <f>IF(MIR_2021!BP81="","-",MIR_2021!BP81)</f>
        <v>-</v>
      </c>
      <c r="BT72" s="119" t="str">
        <f>IF(MIR_2021!BR81="","-",MIR_2021!BR81)</f>
        <v>-</v>
      </c>
      <c r="BU72" s="119" t="str">
        <f>IF(MIR_2021!BS81="","-",MIR_2021!BS81)</f>
        <v>-</v>
      </c>
      <c r="BV72" s="74" t="str">
        <f>IF(MIR_2021!BT81="","-",MIR_2021!BT81)</f>
        <v>-</v>
      </c>
      <c r="BW72" s="74" t="str">
        <f>IF(MIR_2021!BU81="","-",MIR_2021!BU81)</f>
        <v>-</v>
      </c>
      <c r="BX72" s="74" t="str">
        <f>IF(MIR_2021!BV81="","-",MIR_2021!BV81)</f>
        <v>-</v>
      </c>
      <c r="BY72" s="74" t="str">
        <f>IF(MIR_2021!BW81="","-",MIR_2021!BW81)</f>
        <v>-</v>
      </c>
      <c r="BZ72" s="74" t="str">
        <f>IF(MIR_2021!BX81="","-",MIR_2021!BX81)</f>
        <v>-</v>
      </c>
      <c r="CA72" s="119" t="str">
        <f>IF(MIR_2021!BY81="","-",MIR_2021!BY81)</f>
        <v>-</v>
      </c>
      <c r="CB72" s="119" t="str">
        <f>IF(MIR_2021!BZ81="","-",MIR_2021!BZ81)</f>
        <v>-</v>
      </c>
      <c r="CC72" s="74" t="str">
        <f>IF(MIR_2021!CA81="","-",MIR_2021!CA81)</f>
        <v>-</v>
      </c>
      <c r="CD72" s="74" t="str">
        <f>IF(MIR_2021!CB81="","-",MIR_2021!CB81)</f>
        <v>-</v>
      </c>
      <c r="CE72" s="74" t="str">
        <f>IF(MIR_2021!CC81="","-",MIR_2021!CC81)</f>
        <v>-</v>
      </c>
      <c r="CF72" s="74" t="str">
        <f>IF(MIR_2021!CD81="","-",MIR_2021!CD81)</f>
        <v>-</v>
      </c>
      <c r="CG72" s="74" t="str">
        <f>IF(MIR_2021!CE81="","-",MIR_2021!CE81)</f>
        <v>-</v>
      </c>
      <c r="CH72" s="119" t="str">
        <f>IF(MIR_2021!CF81="","-",MIR_2021!CF81)</f>
        <v>-</v>
      </c>
      <c r="CI72" s="119" t="str">
        <f>IF(MIR_2021!CG81="","-",MIR_2021!CG81)</f>
        <v>-</v>
      </c>
      <c r="CJ72" s="74" t="str">
        <f>IF(MIR_2021!CH81="","-",MIR_2021!CH81)</f>
        <v>-</v>
      </c>
      <c r="CK72" s="74" t="str">
        <f>IF(MIR_2021!CI81="","-",MIR_2021!CI81)</f>
        <v>-</v>
      </c>
      <c r="CL72" s="74" t="str">
        <f>IF(MIR_2021!CJ81="","-",MIR_2021!CJ81)</f>
        <v>-</v>
      </c>
      <c r="CM72" s="74" t="str">
        <f>IF(MIR_2021!CK81="","-",MIR_2021!CK81)</f>
        <v>-</v>
      </c>
      <c r="CN72" s="74" t="str">
        <f>IF(MIR_2021!CL81="","-",MIR_2021!CL81)</f>
        <v>-</v>
      </c>
      <c r="CO72" s="119" t="str">
        <f>IF(MIR_2021!CM81="","-",MIR_2021!CM81)</f>
        <v>-</v>
      </c>
      <c r="CP72" s="119" t="str">
        <f>IF(MIR_2021!CN81="","-",MIR_2021!CN81)</f>
        <v>-</v>
      </c>
      <c r="CQ72" s="74" t="str">
        <f>IF(MIR_2021!CO81="","-",MIR_2021!CO81)</f>
        <v>-</v>
      </c>
      <c r="CR72" s="74" t="str">
        <f>IF(MIR_2021!CP81="","-",MIR_2021!CP81)</f>
        <v>-</v>
      </c>
      <c r="CS72" s="74" t="str">
        <f>IF(MIR_2021!CQ81="","-",MIR_2021!CQ81)</f>
        <v>-</v>
      </c>
      <c r="CT72" s="74" t="str">
        <f>IF(MIR_2021!CR81="","-",MIR_2021!CR81)</f>
        <v>-</v>
      </c>
      <c r="CU72" s="74" t="str">
        <f>IF(MIR_2021!CS81="","-",MIR_2021!CS81)</f>
        <v>-</v>
      </c>
    </row>
    <row r="73" spans="1:99" s="68" customFormat="1" ht="13" x14ac:dyDescent="0.15">
      <c r="A73" s="67">
        <f>+VLOOKUP($D73,Catálogos!$A$14:$E$40,5,0)</f>
        <v>2</v>
      </c>
      <c r="B73" s="69" t="str">
        <f>+VLOOKUP(D73,Catálogos!$A$14:$C$40,3,FALSE)</f>
        <v>Promover el pleno ejercicio de los derechos de acceso a la información pública y de protección de datos personales, así como la transparencia y apertura de las instituciones públicas.</v>
      </c>
      <c r="C73" s="69" t="str">
        <f>+VLOOKUP(D73,Catálogos!$A$14:$F$40,6,FALSE)</f>
        <v>Presidencia</v>
      </c>
      <c r="D73" s="68" t="str">
        <f>+MID(MIR_2021!$D$6,1,3)</f>
        <v>170</v>
      </c>
      <c r="E73" s="69" t="str">
        <f>+MID(MIR_2021!$D$6,7,150)</f>
        <v>Dirección General de Comunicación Social y Difusión</v>
      </c>
      <c r="F73" s="68" t="str">
        <f>IF(MIR_2021!B82=0,F72,MIR_2021!B82)</f>
        <v>GOA09</v>
      </c>
      <c r="G73" s="68" t="str">
        <f>IF(MIR_2021!C82=0,G72,MIR_2021!C82)</f>
        <v>Actividad</v>
      </c>
      <c r="H73" s="69" t="str">
        <f>IF(MIR_2021!D82="",H72,MIR_2021!D82)</f>
        <v>2.2 Aplicación de una encuesta institucional de diagnóstico de los instrumentos de comunicación interna y el impacto de sus mensajes entre el personal del Instituto.</v>
      </c>
      <c r="I73" s="69">
        <f>+MIR_2021!E82</f>
        <v>0</v>
      </c>
      <c r="J73" s="69">
        <f>+MIR_2021!F82</f>
        <v>0</v>
      </c>
      <c r="K73" s="69">
        <f>+MIR_2021!G82</f>
        <v>0</v>
      </c>
      <c r="L73" s="69">
        <f>+MIR_2021!H82</f>
        <v>0</v>
      </c>
      <c r="M73" s="69">
        <f>+MIR_2021!I82</f>
        <v>0</v>
      </c>
      <c r="N73" s="69">
        <f>+MIR_2021!J82</f>
        <v>0</v>
      </c>
      <c r="O73" s="69">
        <f>+MIR_2021!K82</f>
        <v>0</v>
      </c>
      <c r="P73" s="69">
        <f>+MIR_2021!L82</f>
        <v>0</v>
      </c>
      <c r="Q73" s="69">
        <f>+MIR_2021!M82</f>
        <v>0</v>
      </c>
      <c r="R73" s="69">
        <f>+MIR_2021!N82</f>
        <v>0</v>
      </c>
      <c r="S73" s="69">
        <f>+MIR_2021!O82</f>
        <v>0</v>
      </c>
      <c r="T73" s="69">
        <f>+MIR_2021!P82</f>
        <v>0</v>
      </c>
      <c r="U73" s="69">
        <f>+MIR_2021!Q82</f>
        <v>0</v>
      </c>
      <c r="V73" s="69" t="str">
        <f>IF(MIR_2021!R82=0,V72,MIR_2021!R82)</f>
        <v>Anual</v>
      </c>
      <c r="W73" s="69" t="str">
        <f>IF(MIR_2021!S82=0,W72,MIR_2021!S82)</f>
        <v>Porcentaje</v>
      </c>
      <c r="X73" s="69">
        <f>+MIR_2021!V82</f>
        <v>0</v>
      </c>
      <c r="Y73" s="69">
        <f>+MIR_2021!W82</f>
        <v>0</v>
      </c>
      <c r="Z73" s="69">
        <f>+MIR_2021!X82</f>
        <v>0</v>
      </c>
      <c r="AA73" s="69" t="str">
        <f>IF(AND(MIR_2021!Y82="",H73=H72),AA72,MIR_2021!Y82)</f>
        <v>Los resultados de la encuesta son obtenidos en tiempo y forma.</v>
      </c>
      <c r="AB73" s="69">
        <f>+MIR_2021!Z82</f>
        <v>0</v>
      </c>
      <c r="AC73" s="69">
        <f>+MIR_2021!AA82</f>
        <v>0</v>
      </c>
      <c r="AD73" s="69">
        <f>+MIR_2021!AB82</f>
        <v>0</v>
      </c>
      <c r="AE73" s="77">
        <f>+MIR_2021!AC82</f>
        <v>0</v>
      </c>
      <c r="AF73" s="77">
        <f>+MIR_2021!AD82</f>
        <v>0</v>
      </c>
      <c r="AG73" s="68">
        <f>+MIR_2021!AE82</f>
        <v>0</v>
      </c>
      <c r="AH73" s="68">
        <f>+MIR_2021!AF82</f>
        <v>0</v>
      </c>
      <c r="AI73" s="68">
        <f>+MIR_2021!AG82</f>
        <v>0</v>
      </c>
      <c r="AJ73" s="68">
        <f>+MIR_2021!AH82</f>
        <v>0</v>
      </c>
      <c r="AK73" s="68">
        <f>+MIR_2021!AN82</f>
        <v>0</v>
      </c>
      <c r="AL73" s="68" t="str">
        <f ca="1">IF(MIR_2021!AO82="","-",IF(AN73="No aplica","-",IF(MIR_2021!AO82="Sin avance","Sin avance",IF(MIR_2021!AO82&lt;&gt;"Sin avance",IFERROR(_xlfn.FORMULATEXT(MIR_2021!AO82),CONCATENATE("=",MIR_2021!AO82)),"0"))))</f>
        <v>-</v>
      </c>
      <c r="AM73" s="68">
        <f>+MIR_2021!AP82</f>
        <v>0</v>
      </c>
      <c r="AN73" s="68">
        <f>+MIR_2021!AQ82</f>
        <v>0</v>
      </c>
      <c r="AO73" s="68">
        <f>+MIR_2021!AR82</f>
        <v>0</v>
      </c>
      <c r="AP73" s="78" t="str">
        <f>IF(MIR_2021!AS82="","-",MIR_2021!AS82)</f>
        <v>-</v>
      </c>
      <c r="AQ73" s="68">
        <f>+MIR_2021!AT82</f>
        <v>0</v>
      </c>
      <c r="AR73" s="68" t="str">
        <f ca="1">+IF(MIR_2021!AU82="","-",IF(AT73="No aplica","-",IF(MIR_2021!AU82="Sin avance","Sin avance",IF(MIR_2021!AU82&lt;&gt;"Sin avance",IFERROR(_xlfn.FORMULATEXT(MIR_2021!AU82),CONCATENATE("=",MIR_2021!AU82)),"0"))))</f>
        <v>-</v>
      </c>
      <c r="AS73" s="68">
        <f>+MIR_2021!AV82</f>
        <v>0</v>
      </c>
      <c r="AT73" s="68">
        <f>+MIR_2021!AW82</f>
        <v>0</v>
      </c>
      <c r="AU73" s="68">
        <f>+MIR_2021!AX82</f>
        <v>0</v>
      </c>
      <c r="AV73" s="78" t="str">
        <f>IF(MIR_2021!AY82="","-",MIR_2021!AY82)</f>
        <v>-</v>
      </c>
      <c r="AW73" s="68">
        <f>+MIR_2021!AZ82</f>
        <v>0</v>
      </c>
      <c r="AX73" s="70" t="str">
        <f ca="1">+IF(MIR_2021!BA82="","-",IF(AZ73="No aplica","-",IF(MIR_2021!BA82="Sin avance","Sin avance",IF(MIR_2021!BA82&lt;&gt;"Sin avance",IFERROR(_xlfn.FORMULATEXT(MIR_2021!BA82),CONCATENATE("=",MIR_2021!BA82)),"0"))))</f>
        <v>-</v>
      </c>
      <c r="AY73" s="68">
        <f>+MIR_2021!BB82</f>
        <v>0</v>
      </c>
      <c r="AZ73" s="68">
        <f>+MIR_2021!BC82</f>
        <v>0</v>
      </c>
      <c r="BA73" s="68">
        <f>+MIR_2021!BD82</f>
        <v>0</v>
      </c>
      <c r="BB73" s="78" t="str">
        <f>IF(MIR_2021!BE82="","-",MIR_2021!BE82)</f>
        <v>-</v>
      </c>
      <c r="BC73" s="68">
        <f>+MIR_2021!BF82</f>
        <v>0</v>
      </c>
      <c r="BD73" s="68" t="str">
        <f ca="1">+IF(MIR_2021!BG82="","-",IF(BF73="No aplica","-",IF(MIR_2021!BG82="Sin avance","Sin avance",IF(MIR_2021!BG82&lt;&gt;"Sin avance",IFERROR(_xlfn.FORMULATEXT(MIR_2021!BG82),CONCATENATE("=",MIR_2021!BG82)),"0"))))</f>
        <v>-</v>
      </c>
      <c r="BE73" s="68">
        <f>+MIR_2021!BH82</f>
        <v>0</v>
      </c>
      <c r="BF73" s="68">
        <f>+MIR_2021!BI82</f>
        <v>0</v>
      </c>
      <c r="BG73" s="68">
        <f>+MIR_2021!BJ82</f>
        <v>0</v>
      </c>
      <c r="BH73" s="78" t="str">
        <f>IF(MIR_2021!BK82="","-",MIR_2021!BK82)</f>
        <v>-</v>
      </c>
      <c r="BI73" s="68">
        <f>+MIR_2021!AH82</f>
        <v>0</v>
      </c>
      <c r="BJ73" s="71" t="str">
        <f ca="1">+IF(MIR_2021!AI82="","-",IF(BL73="No aplica","-",IF(MIR_2021!AI82="Sin avance","Sin avance",IF(MIR_2021!AI82&lt;&gt;"Sin avance",IFERROR(_xlfn.FORMULATEXT(MIR_2021!AI82),CONCATENATE("=",MIR_2021!AI82)),"-"))))</f>
        <v>-</v>
      </c>
      <c r="BK73" s="68">
        <f>+MIR_2021!AJ82</f>
        <v>0</v>
      </c>
      <c r="BL73" s="68">
        <f>+MIR_2021!AK82</f>
        <v>0</v>
      </c>
      <c r="BM73" s="68">
        <f>+MIR_2021!AL82</f>
        <v>0</v>
      </c>
      <c r="BN73" s="78" t="str">
        <f>IF(MIR_2021!AM82="","-",MIR_2021!AM82)</f>
        <v>-</v>
      </c>
      <c r="BO73" s="119" t="str">
        <f>IF(MIR_2021!BL82="","-",MIR_2021!BL82)</f>
        <v>-</v>
      </c>
      <c r="BP73" s="119" t="str">
        <f>IF(MIR_2021!BM82="","-",MIR_2021!BM82)</f>
        <v>-</v>
      </c>
      <c r="BQ73" s="119" t="str">
        <f>IF(MIR_2021!BN82="","-",MIR_2021!BN82)</f>
        <v>-</v>
      </c>
      <c r="BR73" s="119" t="str">
        <f>IF(MIR_2021!BO82="","-",MIR_2021!BO82)</f>
        <v>-</v>
      </c>
      <c r="BS73" s="74" t="str">
        <f>IF(MIR_2021!BP82="","-",MIR_2021!BP82)</f>
        <v>-</v>
      </c>
      <c r="BT73" s="119" t="str">
        <f>IF(MIR_2021!BR82="","-",MIR_2021!BR82)</f>
        <v>-</v>
      </c>
      <c r="BU73" s="119" t="str">
        <f>IF(MIR_2021!BS82="","-",MIR_2021!BS82)</f>
        <v>-</v>
      </c>
      <c r="BV73" s="74" t="str">
        <f>IF(MIR_2021!BT82="","-",MIR_2021!BT82)</f>
        <v>-</v>
      </c>
      <c r="BW73" s="74" t="str">
        <f>IF(MIR_2021!BU82="","-",MIR_2021!BU82)</f>
        <v>-</v>
      </c>
      <c r="BX73" s="74" t="str">
        <f>IF(MIR_2021!BV82="","-",MIR_2021!BV82)</f>
        <v>-</v>
      </c>
      <c r="BY73" s="74" t="str">
        <f>IF(MIR_2021!BW82="","-",MIR_2021!BW82)</f>
        <v>-</v>
      </c>
      <c r="BZ73" s="74" t="str">
        <f>IF(MIR_2021!BX82="","-",MIR_2021!BX82)</f>
        <v>-</v>
      </c>
      <c r="CA73" s="119" t="str">
        <f>IF(MIR_2021!BY82="","-",MIR_2021!BY82)</f>
        <v>-</v>
      </c>
      <c r="CB73" s="119" t="str">
        <f>IF(MIR_2021!BZ82="","-",MIR_2021!BZ82)</f>
        <v>-</v>
      </c>
      <c r="CC73" s="74" t="str">
        <f>IF(MIR_2021!CA82="","-",MIR_2021!CA82)</f>
        <v>-</v>
      </c>
      <c r="CD73" s="74" t="str">
        <f>IF(MIR_2021!CB82="","-",MIR_2021!CB82)</f>
        <v>-</v>
      </c>
      <c r="CE73" s="74" t="str">
        <f>IF(MIR_2021!CC82="","-",MIR_2021!CC82)</f>
        <v>-</v>
      </c>
      <c r="CF73" s="74" t="str">
        <f>IF(MIR_2021!CD82="","-",MIR_2021!CD82)</f>
        <v>-</v>
      </c>
      <c r="CG73" s="74" t="str">
        <f>IF(MIR_2021!CE82="","-",MIR_2021!CE82)</f>
        <v>-</v>
      </c>
      <c r="CH73" s="119" t="str">
        <f>IF(MIR_2021!CF82="","-",MIR_2021!CF82)</f>
        <v>-</v>
      </c>
      <c r="CI73" s="119" t="str">
        <f>IF(MIR_2021!CG82="","-",MIR_2021!CG82)</f>
        <v>-</v>
      </c>
      <c r="CJ73" s="74" t="str">
        <f>IF(MIR_2021!CH82="","-",MIR_2021!CH82)</f>
        <v>-</v>
      </c>
      <c r="CK73" s="74" t="str">
        <f>IF(MIR_2021!CI82="","-",MIR_2021!CI82)</f>
        <v>-</v>
      </c>
      <c r="CL73" s="74" t="str">
        <f>IF(MIR_2021!CJ82="","-",MIR_2021!CJ82)</f>
        <v>-</v>
      </c>
      <c r="CM73" s="74" t="str">
        <f>IF(MIR_2021!CK82="","-",MIR_2021!CK82)</f>
        <v>-</v>
      </c>
      <c r="CN73" s="74" t="str">
        <f>IF(MIR_2021!CL82="","-",MIR_2021!CL82)</f>
        <v>-</v>
      </c>
      <c r="CO73" s="119" t="str">
        <f>IF(MIR_2021!CM82="","-",MIR_2021!CM82)</f>
        <v>-</v>
      </c>
      <c r="CP73" s="119" t="str">
        <f>IF(MIR_2021!CN82="","-",MIR_2021!CN82)</f>
        <v>-</v>
      </c>
      <c r="CQ73" s="74" t="str">
        <f>IF(MIR_2021!CO82="","-",MIR_2021!CO82)</f>
        <v>-</v>
      </c>
      <c r="CR73" s="74" t="str">
        <f>IF(MIR_2021!CP82="","-",MIR_2021!CP82)</f>
        <v>-</v>
      </c>
      <c r="CS73" s="74" t="str">
        <f>IF(MIR_2021!CQ82="","-",MIR_2021!CQ82)</f>
        <v>-</v>
      </c>
      <c r="CT73" s="74" t="str">
        <f>IF(MIR_2021!CR82="","-",MIR_2021!CR82)</f>
        <v>-</v>
      </c>
      <c r="CU73" s="74" t="str">
        <f>IF(MIR_2021!CS82="","-",MIR_2021!CS82)</f>
        <v>-</v>
      </c>
    </row>
    <row r="74" spans="1:99" s="68" customFormat="1" ht="13" x14ac:dyDescent="0.15">
      <c r="A74" s="67">
        <f>+VLOOKUP($D74,Catálogos!$A$14:$E$40,5,0)</f>
        <v>2</v>
      </c>
      <c r="B74" s="69" t="str">
        <f>+VLOOKUP(D74,Catálogos!$A$14:$C$40,3,FALSE)</f>
        <v>Promover el pleno ejercicio de los derechos de acceso a la información pública y de protección de datos personales, así como la transparencia y apertura de las instituciones públicas.</v>
      </c>
      <c r="C74" s="69" t="str">
        <f>+VLOOKUP(D74,Catálogos!$A$14:$F$40,6,FALSE)</f>
        <v>Presidencia</v>
      </c>
      <c r="D74" s="68" t="str">
        <f>+MID(MIR_2021!$D$6,1,3)</f>
        <v>170</v>
      </c>
      <c r="E74" s="69" t="str">
        <f>+MID(MIR_2021!$D$6,7,150)</f>
        <v>Dirección General de Comunicación Social y Difusión</v>
      </c>
      <c r="F74" s="68" t="str">
        <f>IF(MIR_2021!B83=0,F73,MIR_2021!B83)</f>
        <v>GOA09</v>
      </c>
      <c r="G74" s="68" t="str">
        <f>IF(MIR_2021!C83=0,G73,MIR_2021!C83)</f>
        <v>Actividad</v>
      </c>
      <c r="H74" s="69" t="str">
        <f>IF(MIR_2021!D83="",H73,MIR_2021!D83)</f>
        <v>2.2 Aplicación de una encuesta institucional de diagnóstico de los instrumentos de comunicación interna y el impacto de sus mensajes entre el personal del Instituto.</v>
      </c>
      <c r="I74" s="69">
        <f>+MIR_2021!E83</f>
        <v>0</v>
      </c>
      <c r="J74" s="69">
        <f>+MIR_2021!F83</f>
        <v>0</v>
      </c>
      <c r="K74" s="69">
        <f>+MIR_2021!G83</f>
        <v>0</v>
      </c>
      <c r="L74" s="69">
        <f>+MIR_2021!H83</f>
        <v>0</v>
      </c>
      <c r="M74" s="69">
        <f>+MIR_2021!I83</f>
        <v>0</v>
      </c>
      <c r="N74" s="69">
        <f>+MIR_2021!J83</f>
        <v>0</v>
      </c>
      <c r="O74" s="69">
        <f>+MIR_2021!K83</f>
        <v>0</v>
      </c>
      <c r="P74" s="69">
        <f>+MIR_2021!L83</f>
        <v>0</v>
      </c>
      <c r="Q74" s="69">
        <f>+MIR_2021!M83</f>
        <v>0</v>
      </c>
      <c r="R74" s="69">
        <f>+MIR_2021!N83</f>
        <v>0</v>
      </c>
      <c r="S74" s="69">
        <f>+MIR_2021!O83</f>
        <v>0</v>
      </c>
      <c r="T74" s="69">
        <f>+MIR_2021!P83</f>
        <v>0</v>
      </c>
      <c r="U74" s="69">
        <f>+MIR_2021!Q83</f>
        <v>0</v>
      </c>
      <c r="V74" s="69" t="str">
        <f>IF(MIR_2021!R83=0,V73,MIR_2021!R83)</f>
        <v>Anual</v>
      </c>
      <c r="W74" s="69" t="str">
        <f>IF(MIR_2021!S83=0,W73,MIR_2021!S83)</f>
        <v>Porcentaje</v>
      </c>
      <c r="X74" s="69">
        <f>+MIR_2021!V83</f>
        <v>0</v>
      </c>
      <c r="Y74" s="69">
        <f>+MIR_2021!W83</f>
        <v>0</v>
      </c>
      <c r="Z74" s="69">
        <f>+MIR_2021!X83</f>
        <v>0</v>
      </c>
      <c r="AA74" s="69" t="str">
        <f>IF(AND(MIR_2021!Y83="",H74=H73),AA73,MIR_2021!Y83)</f>
        <v>Los resultados de la encuesta son obtenidos en tiempo y forma.</v>
      </c>
      <c r="AB74" s="69">
        <f>+MIR_2021!Z83</f>
        <v>0</v>
      </c>
      <c r="AC74" s="69">
        <f>+MIR_2021!AA83</f>
        <v>0</v>
      </c>
      <c r="AD74" s="69">
        <f>+MIR_2021!AB83</f>
        <v>0</v>
      </c>
      <c r="AE74" s="77">
        <f>+MIR_2021!AC83</f>
        <v>0</v>
      </c>
      <c r="AF74" s="77">
        <f>+MIR_2021!AD83</f>
        <v>0</v>
      </c>
      <c r="AG74" s="68">
        <f>+MIR_2021!AE83</f>
        <v>0</v>
      </c>
      <c r="AH74" s="68">
        <f>+MIR_2021!AF83</f>
        <v>0</v>
      </c>
      <c r="AI74" s="68">
        <f>+MIR_2021!AG83</f>
        <v>0</v>
      </c>
      <c r="AJ74" s="68">
        <f>+MIR_2021!AH83</f>
        <v>0</v>
      </c>
      <c r="AK74" s="68">
        <f>+MIR_2021!AN83</f>
        <v>0</v>
      </c>
      <c r="AL74" s="68" t="str">
        <f ca="1">IF(MIR_2021!AO83="","-",IF(AN74="No aplica","-",IF(MIR_2021!AO83="Sin avance","Sin avance",IF(MIR_2021!AO83&lt;&gt;"Sin avance",IFERROR(_xlfn.FORMULATEXT(MIR_2021!AO83),CONCATENATE("=",MIR_2021!AO83)),"0"))))</f>
        <v>-</v>
      </c>
      <c r="AM74" s="68">
        <f>+MIR_2021!AP83</f>
        <v>0</v>
      </c>
      <c r="AN74" s="68">
        <f>+MIR_2021!AQ83</f>
        <v>0</v>
      </c>
      <c r="AO74" s="68">
        <f>+MIR_2021!AR83</f>
        <v>0</v>
      </c>
      <c r="AP74" s="78" t="str">
        <f>IF(MIR_2021!AS83="","-",MIR_2021!AS83)</f>
        <v>-</v>
      </c>
      <c r="AQ74" s="68">
        <f>+MIR_2021!AT83</f>
        <v>0</v>
      </c>
      <c r="AR74" s="68" t="str">
        <f ca="1">+IF(MIR_2021!AU83="","-",IF(AT74="No aplica","-",IF(MIR_2021!AU83="Sin avance","Sin avance",IF(MIR_2021!AU83&lt;&gt;"Sin avance",IFERROR(_xlfn.FORMULATEXT(MIR_2021!AU83),CONCATENATE("=",MIR_2021!AU83)),"0"))))</f>
        <v>-</v>
      </c>
      <c r="AS74" s="68">
        <f>+MIR_2021!AV83</f>
        <v>0</v>
      </c>
      <c r="AT74" s="68">
        <f>+MIR_2021!AW83</f>
        <v>0</v>
      </c>
      <c r="AU74" s="68">
        <f>+MIR_2021!AX83</f>
        <v>0</v>
      </c>
      <c r="AV74" s="78" t="str">
        <f>IF(MIR_2021!AY83="","-",MIR_2021!AY83)</f>
        <v>-</v>
      </c>
      <c r="AW74" s="68">
        <f>+MIR_2021!AZ83</f>
        <v>0</v>
      </c>
      <c r="AX74" s="70" t="str">
        <f ca="1">+IF(MIR_2021!BA83="","-",IF(AZ74="No aplica","-",IF(MIR_2021!BA83="Sin avance","Sin avance",IF(MIR_2021!BA83&lt;&gt;"Sin avance",IFERROR(_xlfn.FORMULATEXT(MIR_2021!BA83),CONCATENATE("=",MIR_2021!BA83)),"0"))))</f>
        <v>-</v>
      </c>
      <c r="AY74" s="68">
        <f>+MIR_2021!BB83</f>
        <v>0</v>
      </c>
      <c r="AZ74" s="68">
        <f>+MIR_2021!BC83</f>
        <v>0</v>
      </c>
      <c r="BA74" s="68">
        <f>+MIR_2021!BD83</f>
        <v>0</v>
      </c>
      <c r="BB74" s="78" t="str">
        <f>IF(MIR_2021!BE83="","-",MIR_2021!BE83)</f>
        <v>-</v>
      </c>
      <c r="BC74" s="68">
        <f>+MIR_2021!BF83</f>
        <v>0</v>
      </c>
      <c r="BD74" s="68" t="str">
        <f ca="1">+IF(MIR_2021!BG83="","-",IF(BF74="No aplica","-",IF(MIR_2021!BG83="Sin avance","Sin avance",IF(MIR_2021!BG83&lt;&gt;"Sin avance",IFERROR(_xlfn.FORMULATEXT(MIR_2021!BG83),CONCATENATE("=",MIR_2021!BG83)),"0"))))</f>
        <v>-</v>
      </c>
      <c r="BE74" s="68">
        <f>+MIR_2021!BH83</f>
        <v>0</v>
      </c>
      <c r="BF74" s="68">
        <f>+MIR_2021!BI83</f>
        <v>0</v>
      </c>
      <c r="BG74" s="68">
        <f>+MIR_2021!BJ83</f>
        <v>0</v>
      </c>
      <c r="BH74" s="78" t="str">
        <f>IF(MIR_2021!BK83="","-",MIR_2021!BK83)</f>
        <v>-</v>
      </c>
      <c r="BI74" s="68">
        <f>+MIR_2021!AH83</f>
        <v>0</v>
      </c>
      <c r="BJ74" s="71" t="str">
        <f ca="1">+IF(MIR_2021!AI83="","-",IF(BL74="No aplica","-",IF(MIR_2021!AI83="Sin avance","Sin avance",IF(MIR_2021!AI83&lt;&gt;"Sin avance",IFERROR(_xlfn.FORMULATEXT(MIR_2021!AI83),CONCATENATE("=",MIR_2021!AI83)),"-"))))</f>
        <v>-</v>
      </c>
      <c r="BK74" s="68">
        <f>+MIR_2021!AJ83</f>
        <v>0</v>
      </c>
      <c r="BL74" s="68">
        <f>+MIR_2021!AK83</f>
        <v>0</v>
      </c>
      <c r="BM74" s="68">
        <f>+MIR_2021!AL83</f>
        <v>0</v>
      </c>
      <c r="BN74" s="78" t="str">
        <f>IF(MIR_2021!AM83="","-",MIR_2021!AM83)</f>
        <v>-</v>
      </c>
      <c r="BO74" s="119" t="str">
        <f>IF(MIR_2021!BL83="","-",MIR_2021!BL83)</f>
        <v>-</v>
      </c>
      <c r="BP74" s="119" t="str">
        <f>IF(MIR_2021!BM83="","-",MIR_2021!BM83)</f>
        <v>-</v>
      </c>
      <c r="BQ74" s="119" t="str">
        <f>IF(MIR_2021!BN83="","-",MIR_2021!BN83)</f>
        <v>-</v>
      </c>
      <c r="BR74" s="119" t="str">
        <f>IF(MIR_2021!BO83="","-",MIR_2021!BO83)</f>
        <v>-</v>
      </c>
      <c r="BS74" s="74" t="str">
        <f>IF(MIR_2021!BP83="","-",MIR_2021!BP83)</f>
        <v>-</v>
      </c>
      <c r="BT74" s="119" t="str">
        <f>IF(MIR_2021!BR83="","-",MIR_2021!BR83)</f>
        <v>-</v>
      </c>
      <c r="BU74" s="119" t="str">
        <f>IF(MIR_2021!BS83="","-",MIR_2021!BS83)</f>
        <v>-</v>
      </c>
      <c r="BV74" s="74" t="str">
        <f>IF(MIR_2021!BT83="","-",MIR_2021!BT83)</f>
        <v>-</v>
      </c>
      <c r="BW74" s="74" t="str">
        <f>IF(MIR_2021!BU83="","-",MIR_2021!BU83)</f>
        <v>-</v>
      </c>
      <c r="BX74" s="74" t="str">
        <f>IF(MIR_2021!BV83="","-",MIR_2021!BV83)</f>
        <v>-</v>
      </c>
      <c r="BY74" s="74" t="str">
        <f>IF(MIR_2021!BW83="","-",MIR_2021!BW83)</f>
        <v>-</v>
      </c>
      <c r="BZ74" s="74" t="str">
        <f>IF(MIR_2021!BX83="","-",MIR_2021!BX83)</f>
        <v>-</v>
      </c>
      <c r="CA74" s="119" t="str">
        <f>IF(MIR_2021!BY83="","-",MIR_2021!BY83)</f>
        <v>-</v>
      </c>
      <c r="CB74" s="119" t="str">
        <f>IF(MIR_2021!BZ83="","-",MIR_2021!BZ83)</f>
        <v>-</v>
      </c>
      <c r="CC74" s="74" t="str">
        <f>IF(MIR_2021!CA83="","-",MIR_2021!CA83)</f>
        <v>-</v>
      </c>
      <c r="CD74" s="74" t="str">
        <f>IF(MIR_2021!CB83="","-",MIR_2021!CB83)</f>
        <v>-</v>
      </c>
      <c r="CE74" s="74" t="str">
        <f>IF(MIR_2021!CC83="","-",MIR_2021!CC83)</f>
        <v>-</v>
      </c>
      <c r="CF74" s="74" t="str">
        <f>IF(MIR_2021!CD83="","-",MIR_2021!CD83)</f>
        <v>-</v>
      </c>
      <c r="CG74" s="74" t="str">
        <f>IF(MIR_2021!CE83="","-",MIR_2021!CE83)</f>
        <v>-</v>
      </c>
      <c r="CH74" s="119" t="str">
        <f>IF(MIR_2021!CF83="","-",MIR_2021!CF83)</f>
        <v>-</v>
      </c>
      <c r="CI74" s="119" t="str">
        <f>IF(MIR_2021!CG83="","-",MIR_2021!CG83)</f>
        <v>-</v>
      </c>
      <c r="CJ74" s="74" t="str">
        <f>IF(MIR_2021!CH83="","-",MIR_2021!CH83)</f>
        <v>-</v>
      </c>
      <c r="CK74" s="74" t="str">
        <f>IF(MIR_2021!CI83="","-",MIR_2021!CI83)</f>
        <v>-</v>
      </c>
      <c r="CL74" s="74" t="str">
        <f>IF(MIR_2021!CJ83="","-",MIR_2021!CJ83)</f>
        <v>-</v>
      </c>
      <c r="CM74" s="74" t="str">
        <f>IF(MIR_2021!CK83="","-",MIR_2021!CK83)</f>
        <v>-</v>
      </c>
      <c r="CN74" s="74" t="str">
        <f>IF(MIR_2021!CL83="","-",MIR_2021!CL83)</f>
        <v>-</v>
      </c>
      <c r="CO74" s="119" t="str">
        <f>IF(MIR_2021!CM83="","-",MIR_2021!CM83)</f>
        <v>-</v>
      </c>
      <c r="CP74" s="119" t="str">
        <f>IF(MIR_2021!CN83="","-",MIR_2021!CN83)</f>
        <v>-</v>
      </c>
      <c r="CQ74" s="74" t="str">
        <f>IF(MIR_2021!CO83="","-",MIR_2021!CO83)</f>
        <v>-</v>
      </c>
      <c r="CR74" s="74" t="str">
        <f>IF(MIR_2021!CP83="","-",MIR_2021!CP83)</f>
        <v>-</v>
      </c>
      <c r="CS74" s="74" t="str">
        <f>IF(MIR_2021!CQ83="","-",MIR_2021!CQ83)</f>
        <v>-</v>
      </c>
      <c r="CT74" s="74" t="str">
        <f>IF(MIR_2021!CR83="","-",MIR_2021!CR83)</f>
        <v>-</v>
      </c>
      <c r="CU74" s="74" t="str">
        <f>IF(MIR_2021!CS83="","-",MIR_2021!CS83)</f>
        <v>-</v>
      </c>
    </row>
    <row r="75" spans="1:99" s="68" customFormat="1" ht="13" x14ac:dyDescent="0.15">
      <c r="A75" s="67">
        <f>+VLOOKUP($D75,Catálogos!$A$14:$E$40,5,0)</f>
        <v>2</v>
      </c>
      <c r="B75" s="69" t="str">
        <f>+VLOOKUP(D75,Catálogos!$A$14:$C$40,3,FALSE)</f>
        <v>Promover el pleno ejercicio de los derechos de acceso a la información pública y de protección de datos personales, así como la transparencia y apertura de las instituciones públicas.</v>
      </c>
      <c r="C75" s="69" t="str">
        <f>+VLOOKUP(D75,Catálogos!$A$14:$F$40,6,FALSE)</f>
        <v>Presidencia</v>
      </c>
      <c r="D75" s="68" t="str">
        <f>+MID(MIR_2021!$D$6,1,3)</f>
        <v>170</v>
      </c>
      <c r="E75" s="69" t="str">
        <f>+MID(MIR_2021!$D$6,7,150)</f>
        <v>Dirección General de Comunicación Social y Difusión</v>
      </c>
      <c r="F75" s="68" t="str">
        <f>IF(MIR_2021!B84=0,F74,MIR_2021!B84)</f>
        <v>GOA09</v>
      </c>
      <c r="G75" s="68" t="str">
        <f>IF(MIR_2021!C84=0,G74,MIR_2021!C84)</f>
        <v>Actividad</v>
      </c>
      <c r="H75" s="69" t="str">
        <f>IF(MIR_2021!D84="",H74,MIR_2021!D84)</f>
        <v>2.2 Aplicación de una encuesta institucional de diagnóstico de los instrumentos de comunicación interna y el impacto de sus mensajes entre el personal del Instituto.</v>
      </c>
      <c r="I75" s="69">
        <f>+MIR_2021!E84</f>
        <v>0</v>
      </c>
      <c r="J75" s="69">
        <f>+MIR_2021!F84</f>
        <v>0</v>
      </c>
      <c r="K75" s="69">
        <f>+MIR_2021!G84</f>
        <v>0</v>
      </c>
      <c r="L75" s="69">
        <f>+MIR_2021!H84</f>
        <v>0</v>
      </c>
      <c r="M75" s="69">
        <f>+MIR_2021!I84</f>
        <v>0</v>
      </c>
      <c r="N75" s="69">
        <f>+MIR_2021!J84</f>
        <v>0</v>
      </c>
      <c r="O75" s="69">
        <f>+MIR_2021!K84</f>
        <v>0</v>
      </c>
      <c r="P75" s="69">
        <f>+MIR_2021!L84</f>
        <v>0</v>
      </c>
      <c r="Q75" s="69">
        <f>+MIR_2021!M84</f>
        <v>0</v>
      </c>
      <c r="R75" s="69">
        <f>+MIR_2021!N84</f>
        <v>0</v>
      </c>
      <c r="S75" s="69">
        <f>+MIR_2021!O84</f>
        <v>0</v>
      </c>
      <c r="T75" s="69">
        <f>+MIR_2021!P84</f>
        <v>0</v>
      </c>
      <c r="U75" s="69">
        <f>+MIR_2021!Q84</f>
        <v>0</v>
      </c>
      <c r="V75" s="69" t="str">
        <f>IF(MIR_2021!R84=0,V74,MIR_2021!R84)</f>
        <v>Anual</v>
      </c>
      <c r="W75" s="69" t="str">
        <f>IF(MIR_2021!S84=0,W74,MIR_2021!S84)</f>
        <v>Porcentaje</v>
      </c>
      <c r="X75" s="69">
        <f>+MIR_2021!V84</f>
        <v>0</v>
      </c>
      <c r="Y75" s="69">
        <f>+MIR_2021!W84</f>
        <v>0</v>
      </c>
      <c r="Z75" s="69">
        <f>+MIR_2021!X84</f>
        <v>0</v>
      </c>
      <c r="AA75" s="69" t="str">
        <f>IF(AND(MIR_2021!Y84="",H75=H74),AA74,MIR_2021!Y84)</f>
        <v>Los resultados de la encuesta son obtenidos en tiempo y forma.</v>
      </c>
      <c r="AB75" s="69">
        <f>+MIR_2021!Z84</f>
        <v>0</v>
      </c>
      <c r="AC75" s="69">
        <f>+MIR_2021!AA84</f>
        <v>0</v>
      </c>
      <c r="AD75" s="69">
        <f>+MIR_2021!AB84</f>
        <v>0</v>
      </c>
      <c r="AE75" s="77">
        <f>+MIR_2021!AC84</f>
        <v>0</v>
      </c>
      <c r="AF75" s="77">
        <f>+MIR_2021!AD84</f>
        <v>0</v>
      </c>
      <c r="AG75" s="68">
        <f>+MIR_2021!AE84</f>
        <v>0</v>
      </c>
      <c r="AH75" s="68">
        <f>+MIR_2021!AF84</f>
        <v>0</v>
      </c>
      <c r="AI75" s="68">
        <f>+MIR_2021!AG84</f>
        <v>0</v>
      </c>
      <c r="AJ75" s="68">
        <f>+MIR_2021!AH84</f>
        <v>0</v>
      </c>
      <c r="AK75" s="68">
        <f>+MIR_2021!AN84</f>
        <v>0</v>
      </c>
      <c r="AL75" s="68" t="str">
        <f ca="1">IF(MIR_2021!AO84="","-",IF(AN75="No aplica","-",IF(MIR_2021!AO84="Sin avance","Sin avance",IF(MIR_2021!AO84&lt;&gt;"Sin avance",IFERROR(_xlfn.FORMULATEXT(MIR_2021!AO84),CONCATENATE("=",MIR_2021!AO84)),"0"))))</f>
        <v>-</v>
      </c>
      <c r="AM75" s="68">
        <f>+MIR_2021!AP84</f>
        <v>0</v>
      </c>
      <c r="AN75" s="68">
        <f>+MIR_2021!AQ84</f>
        <v>0</v>
      </c>
      <c r="AO75" s="68">
        <f>+MIR_2021!AR84</f>
        <v>0</v>
      </c>
      <c r="AP75" s="78" t="str">
        <f>IF(MIR_2021!AS84="","-",MIR_2021!AS84)</f>
        <v>-</v>
      </c>
      <c r="AQ75" s="68">
        <f>+MIR_2021!AT84</f>
        <v>0</v>
      </c>
      <c r="AR75" s="68" t="str">
        <f ca="1">+IF(MIR_2021!AU84="","-",IF(AT75="No aplica","-",IF(MIR_2021!AU84="Sin avance","Sin avance",IF(MIR_2021!AU84&lt;&gt;"Sin avance",IFERROR(_xlfn.FORMULATEXT(MIR_2021!AU84),CONCATENATE("=",MIR_2021!AU84)),"0"))))</f>
        <v>-</v>
      </c>
      <c r="AS75" s="68">
        <f>+MIR_2021!AV84</f>
        <v>0</v>
      </c>
      <c r="AT75" s="68">
        <f>+MIR_2021!AW84</f>
        <v>0</v>
      </c>
      <c r="AU75" s="68">
        <f>+MIR_2021!AX84</f>
        <v>0</v>
      </c>
      <c r="AV75" s="78" t="str">
        <f>IF(MIR_2021!AY84="","-",MIR_2021!AY84)</f>
        <v>-</v>
      </c>
      <c r="AW75" s="68">
        <f>+MIR_2021!AZ84</f>
        <v>0</v>
      </c>
      <c r="AX75" s="70" t="str">
        <f ca="1">+IF(MIR_2021!BA84="","-",IF(AZ75="No aplica","-",IF(MIR_2021!BA84="Sin avance","Sin avance",IF(MIR_2021!BA84&lt;&gt;"Sin avance",IFERROR(_xlfn.FORMULATEXT(MIR_2021!BA84),CONCATENATE("=",MIR_2021!BA84)),"0"))))</f>
        <v>-</v>
      </c>
      <c r="AY75" s="68">
        <f>+MIR_2021!BB84</f>
        <v>0</v>
      </c>
      <c r="AZ75" s="68">
        <f>+MIR_2021!BC84</f>
        <v>0</v>
      </c>
      <c r="BA75" s="68">
        <f>+MIR_2021!BD84</f>
        <v>0</v>
      </c>
      <c r="BB75" s="78" t="str">
        <f>IF(MIR_2021!BE84="","-",MIR_2021!BE84)</f>
        <v>-</v>
      </c>
      <c r="BC75" s="68">
        <f>+MIR_2021!BF84</f>
        <v>0</v>
      </c>
      <c r="BD75" s="68" t="str">
        <f ca="1">+IF(MIR_2021!BG84="","-",IF(BF75="No aplica","-",IF(MIR_2021!BG84="Sin avance","Sin avance",IF(MIR_2021!BG84&lt;&gt;"Sin avance",IFERROR(_xlfn.FORMULATEXT(MIR_2021!BG84),CONCATENATE("=",MIR_2021!BG84)),"0"))))</f>
        <v>-</v>
      </c>
      <c r="BE75" s="68">
        <f>+MIR_2021!BH84</f>
        <v>0</v>
      </c>
      <c r="BF75" s="68">
        <f>+MIR_2021!BI84</f>
        <v>0</v>
      </c>
      <c r="BG75" s="68">
        <f>+MIR_2021!BJ84</f>
        <v>0</v>
      </c>
      <c r="BH75" s="78" t="str">
        <f>IF(MIR_2021!BK84="","-",MIR_2021!BK84)</f>
        <v>-</v>
      </c>
      <c r="BI75" s="68">
        <f>+MIR_2021!AH84</f>
        <v>0</v>
      </c>
      <c r="BJ75" s="71" t="str">
        <f ca="1">+IF(MIR_2021!AI84="","-",IF(BL75="No aplica","-",IF(MIR_2021!AI84="Sin avance","Sin avance",IF(MIR_2021!AI84&lt;&gt;"Sin avance",IFERROR(_xlfn.FORMULATEXT(MIR_2021!AI84),CONCATENATE("=",MIR_2021!AI84)),"-"))))</f>
        <v>-</v>
      </c>
      <c r="BK75" s="68">
        <f>+MIR_2021!AJ84</f>
        <v>0</v>
      </c>
      <c r="BL75" s="68">
        <f>+MIR_2021!AK84</f>
        <v>0</v>
      </c>
      <c r="BM75" s="68">
        <f>+MIR_2021!AL84</f>
        <v>0</v>
      </c>
      <c r="BN75" s="78" t="str">
        <f>IF(MIR_2021!AM84="","-",MIR_2021!AM84)</f>
        <v>-</v>
      </c>
      <c r="BO75" s="119" t="str">
        <f>IF(MIR_2021!BL84="","-",MIR_2021!BL84)</f>
        <v>-</v>
      </c>
      <c r="BP75" s="119" t="str">
        <f>IF(MIR_2021!BM84="","-",MIR_2021!BM84)</f>
        <v>-</v>
      </c>
      <c r="BQ75" s="119" t="str">
        <f>IF(MIR_2021!BN84="","-",MIR_2021!BN84)</f>
        <v>-</v>
      </c>
      <c r="BR75" s="119" t="str">
        <f>IF(MIR_2021!BO84="","-",MIR_2021!BO84)</f>
        <v>-</v>
      </c>
      <c r="BS75" s="74" t="str">
        <f>IF(MIR_2021!BP84="","-",MIR_2021!BP84)</f>
        <v>-</v>
      </c>
      <c r="BT75" s="119" t="str">
        <f>IF(MIR_2021!BR84="","-",MIR_2021!BR84)</f>
        <v>-</v>
      </c>
      <c r="BU75" s="119" t="str">
        <f>IF(MIR_2021!BS84="","-",MIR_2021!BS84)</f>
        <v>-</v>
      </c>
      <c r="BV75" s="74" t="str">
        <f>IF(MIR_2021!BT84="","-",MIR_2021!BT84)</f>
        <v>-</v>
      </c>
      <c r="BW75" s="74" t="str">
        <f>IF(MIR_2021!BU84="","-",MIR_2021!BU84)</f>
        <v>-</v>
      </c>
      <c r="BX75" s="74" t="str">
        <f>IF(MIR_2021!BV84="","-",MIR_2021!BV84)</f>
        <v>-</v>
      </c>
      <c r="BY75" s="74" t="str">
        <f>IF(MIR_2021!BW84="","-",MIR_2021!BW84)</f>
        <v>-</v>
      </c>
      <c r="BZ75" s="74" t="str">
        <f>IF(MIR_2021!BX84="","-",MIR_2021!BX84)</f>
        <v>-</v>
      </c>
      <c r="CA75" s="119" t="str">
        <f>IF(MIR_2021!BY84="","-",MIR_2021!BY84)</f>
        <v>-</v>
      </c>
      <c r="CB75" s="119" t="str">
        <f>IF(MIR_2021!BZ84="","-",MIR_2021!BZ84)</f>
        <v>-</v>
      </c>
      <c r="CC75" s="74" t="str">
        <f>IF(MIR_2021!CA84="","-",MIR_2021!CA84)</f>
        <v>-</v>
      </c>
      <c r="CD75" s="74" t="str">
        <f>IF(MIR_2021!CB84="","-",MIR_2021!CB84)</f>
        <v>-</v>
      </c>
      <c r="CE75" s="74" t="str">
        <f>IF(MIR_2021!CC84="","-",MIR_2021!CC84)</f>
        <v>-</v>
      </c>
      <c r="CF75" s="74" t="str">
        <f>IF(MIR_2021!CD84="","-",MIR_2021!CD84)</f>
        <v>-</v>
      </c>
      <c r="CG75" s="74" t="str">
        <f>IF(MIR_2021!CE84="","-",MIR_2021!CE84)</f>
        <v>-</v>
      </c>
      <c r="CH75" s="119" t="str">
        <f>IF(MIR_2021!CF84="","-",MIR_2021!CF84)</f>
        <v>-</v>
      </c>
      <c r="CI75" s="119" t="str">
        <f>IF(MIR_2021!CG84="","-",MIR_2021!CG84)</f>
        <v>-</v>
      </c>
      <c r="CJ75" s="74" t="str">
        <f>IF(MIR_2021!CH84="","-",MIR_2021!CH84)</f>
        <v>-</v>
      </c>
      <c r="CK75" s="74" t="str">
        <f>IF(MIR_2021!CI84="","-",MIR_2021!CI84)</f>
        <v>-</v>
      </c>
      <c r="CL75" s="74" t="str">
        <f>IF(MIR_2021!CJ84="","-",MIR_2021!CJ84)</f>
        <v>-</v>
      </c>
      <c r="CM75" s="74" t="str">
        <f>IF(MIR_2021!CK84="","-",MIR_2021!CK84)</f>
        <v>-</v>
      </c>
      <c r="CN75" s="74" t="str">
        <f>IF(MIR_2021!CL84="","-",MIR_2021!CL84)</f>
        <v>-</v>
      </c>
      <c r="CO75" s="119" t="str">
        <f>IF(MIR_2021!CM84="","-",MIR_2021!CM84)</f>
        <v>-</v>
      </c>
      <c r="CP75" s="119" t="str">
        <f>IF(MIR_2021!CN84="","-",MIR_2021!CN84)</f>
        <v>-</v>
      </c>
      <c r="CQ75" s="74" t="str">
        <f>IF(MIR_2021!CO84="","-",MIR_2021!CO84)</f>
        <v>-</v>
      </c>
      <c r="CR75" s="74" t="str">
        <f>IF(MIR_2021!CP84="","-",MIR_2021!CP84)</f>
        <v>-</v>
      </c>
      <c r="CS75" s="74" t="str">
        <f>IF(MIR_2021!CQ84="","-",MIR_2021!CQ84)</f>
        <v>-</v>
      </c>
      <c r="CT75" s="74" t="str">
        <f>IF(MIR_2021!CR84="","-",MIR_2021!CR84)</f>
        <v>-</v>
      </c>
      <c r="CU75" s="74" t="str">
        <f>IF(MIR_2021!CS84="","-",MIR_2021!CS84)</f>
        <v>-</v>
      </c>
    </row>
    <row r="76" spans="1:99" s="68" customFormat="1" ht="13" x14ac:dyDescent="0.15">
      <c r="A76" s="67">
        <f>+VLOOKUP($D76,Catálogos!$A$14:$E$40,5,0)</f>
        <v>2</v>
      </c>
      <c r="B76" s="69" t="str">
        <f>+VLOOKUP(D76,Catálogos!$A$14:$C$40,3,FALSE)</f>
        <v>Promover el pleno ejercicio de los derechos de acceso a la información pública y de protección de datos personales, así como la transparencia y apertura de las instituciones públicas.</v>
      </c>
      <c r="C76" s="69" t="str">
        <f>+VLOOKUP(D76,Catálogos!$A$14:$F$40,6,FALSE)</f>
        <v>Presidencia</v>
      </c>
      <c r="D76" s="68" t="str">
        <f>+MID(MIR_2021!$D$6,1,3)</f>
        <v>170</v>
      </c>
      <c r="E76" s="69" t="str">
        <f>+MID(MIR_2021!$D$6,7,150)</f>
        <v>Dirección General de Comunicación Social y Difusión</v>
      </c>
      <c r="F76" s="68" t="str">
        <f>IF(MIR_2021!B85=0,F75,MIR_2021!B85)</f>
        <v>GOA09</v>
      </c>
      <c r="G76" s="68" t="str">
        <f>IF(MIR_2021!C85=0,G75,MIR_2021!C85)</f>
        <v>Actividad</v>
      </c>
      <c r="H76" s="69" t="str">
        <f>IF(MIR_2021!D85="",H75,MIR_2021!D85)</f>
        <v>2.2 Aplicación de una encuesta institucional de diagnóstico de los instrumentos de comunicación interna y el impacto de sus mensajes entre el personal del Instituto.</v>
      </c>
      <c r="I76" s="69">
        <f>+MIR_2021!E85</f>
        <v>0</v>
      </c>
      <c r="J76" s="69">
        <f>+MIR_2021!F85</f>
        <v>0</v>
      </c>
      <c r="K76" s="69">
        <f>+MIR_2021!G85</f>
        <v>0</v>
      </c>
      <c r="L76" s="69">
        <f>+MIR_2021!H85</f>
        <v>0</v>
      </c>
      <c r="M76" s="69">
        <f>+MIR_2021!I85</f>
        <v>0</v>
      </c>
      <c r="N76" s="69">
        <f>+MIR_2021!J85</f>
        <v>0</v>
      </c>
      <c r="O76" s="69">
        <f>+MIR_2021!K85</f>
        <v>0</v>
      </c>
      <c r="P76" s="69">
        <f>+MIR_2021!L85</f>
        <v>0</v>
      </c>
      <c r="Q76" s="69">
        <f>+MIR_2021!M85</f>
        <v>0</v>
      </c>
      <c r="R76" s="69">
        <f>+MIR_2021!N85</f>
        <v>0</v>
      </c>
      <c r="S76" s="69">
        <f>+MIR_2021!O85</f>
        <v>0</v>
      </c>
      <c r="T76" s="69">
        <f>+MIR_2021!P85</f>
        <v>0</v>
      </c>
      <c r="U76" s="69">
        <f>+MIR_2021!Q85</f>
        <v>0</v>
      </c>
      <c r="V76" s="69" t="str">
        <f>IF(MIR_2021!R85=0,V75,MIR_2021!R85)</f>
        <v>Anual</v>
      </c>
      <c r="W76" s="69" t="str">
        <f>IF(MIR_2021!S85=0,W75,MIR_2021!S85)</f>
        <v>Porcentaje</v>
      </c>
      <c r="X76" s="69">
        <f>+MIR_2021!V85</f>
        <v>0</v>
      </c>
      <c r="Y76" s="69">
        <f>+MIR_2021!W85</f>
        <v>0</v>
      </c>
      <c r="Z76" s="69">
        <f>+MIR_2021!X85</f>
        <v>0</v>
      </c>
      <c r="AA76" s="69" t="str">
        <f>IF(AND(MIR_2021!Y85="",H76=H75),AA75,MIR_2021!Y85)</f>
        <v>Los resultados de la encuesta son obtenidos en tiempo y forma.</v>
      </c>
      <c r="AB76" s="69">
        <f>+MIR_2021!Z85</f>
        <v>0</v>
      </c>
      <c r="AC76" s="69">
        <f>+MIR_2021!AA85</f>
        <v>0</v>
      </c>
      <c r="AD76" s="69">
        <f>+MIR_2021!AB85</f>
        <v>0</v>
      </c>
      <c r="AE76" s="77">
        <f>+MIR_2021!AC85</f>
        <v>0</v>
      </c>
      <c r="AF76" s="77">
        <f>+MIR_2021!AD85</f>
        <v>0</v>
      </c>
      <c r="AG76" s="68">
        <f>+MIR_2021!AE85</f>
        <v>0</v>
      </c>
      <c r="AH76" s="68">
        <f>+MIR_2021!AF85</f>
        <v>0</v>
      </c>
      <c r="AI76" s="68">
        <f>+MIR_2021!AG85</f>
        <v>0</v>
      </c>
      <c r="AJ76" s="68">
        <f>+MIR_2021!AH85</f>
        <v>0</v>
      </c>
      <c r="AK76" s="68">
        <f>+MIR_2021!AN85</f>
        <v>0</v>
      </c>
      <c r="AL76" s="68" t="str">
        <f ca="1">IF(MIR_2021!AO85="","-",IF(AN76="No aplica","-",IF(MIR_2021!AO85="Sin avance","Sin avance",IF(MIR_2021!AO85&lt;&gt;"Sin avance",IFERROR(_xlfn.FORMULATEXT(MIR_2021!AO85),CONCATENATE("=",MIR_2021!AO85)),"0"))))</f>
        <v>-</v>
      </c>
      <c r="AM76" s="68">
        <f>+MIR_2021!AP85</f>
        <v>0</v>
      </c>
      <c r="AN76" s="68">
        <f>+MIR_2021!AQ85</f>
        <v>0</v>
      </c>
      <c r="AO76" s="68">
        <f>+MIR_2021!AR85</f>
        <v>0</v>
      </c>
      <c r="AP76" s="78" t="str">
        <f>IF(MIR_2021!AS85="","-",MIR_2021!AS85)</f>
        <v>-</v>
      </c>
      <c r="AQ76" s="68">
        <f>+MIR_2021!AT85</f>
        <v>0</v>
      </c>
      <c r="AR76" s="68" t="str">
        <f ca="1">+IF(MIR_2021!AU85="","-",IF(AT76="No aplica","-",IF(MIR_2021!AU85="Sin avance","Sin avance",IF(MIR_2021!AU85&lt;&gt;"Sin avance",IFERROR(_xlfn.FORMULATEXT(MIR_2021!AU85),CONCATENATE("=",MIR_2021!AU85)),"0"))))</f>
        <v>-</v>
      </c>
      <c r="AS76" s="68">
        <f>+MIR_2021!AV85</f>
        <v>0</v>
      </c>
      <c r="AT76" s="68">
        <f>+MIR_2021!AW85</f>
        <v>0</v>
      </c>
      <c r="AU76" s="68">
        <f>+MIR_2021!AX85</f>
        <v>0</v>
      </c>
      <c r="AV76" s="78" t="str">
        <f>IF(MIR_2021!AY85="","-",MIR_2021!AY85)</f>
        <v>-</v>
      </c>
      <c r="AW76" s="68">
        <f>+MIR_2021!AZ85</f>
        <v>0</v>
      </c>
      <c r="AX76" s="70" t="str">
        <f ca="1">+IF(MIR_2021!BA85="","-",IF(AZ76="No aplica","-",IF(MIR_2021!BA85="Sin avance","Sin avance",IF(MIR_2021!BA85&lt;&gt;"Sin avance",IFERROR(_xlfn.FORMULATEXT(MIR_2021!BA85),CONCATENATE("=",MIR_2021!BA85)),"0"))))</f>
        <v>-</v>
      </c>
      <c r="AY76" s="68">
        <f>+MIR_2021!BB85</f>
        <v>0</v>
      </c>
      <c r="AZ76" s="68">
        <f>+MIR_2021!BC85</f>
        <v>0</v>
      </c>
      <c r="BA76" s="68">
        <f>+MIR_2021!BD85</f>
        <v>0</v>
      </c>
      <c r="BB76" s="78" t="str">
        <f>IF(MIR_2021!BE85="","-",MIR_2021!BE85)</f>
        <v>-</v>
      </c>
      <c r="BC76" s="68">
        <f>+MIR_2021!BF85</f>
        <v>0</v>
      </c>
      <c r="BD76" s="68" t="str">
        <f ca="1">+IF(MIR_2021!BG85="","-",IF(BF76="No aplica","-",IF(MIR_2021!BG85="Sin avance","Sin avance",IF(MIR_2021!BG85&lt;&gt;"Sin avance",IFERROR(_xlfn.FORMULATEXT(MIR_2021!BG85),CONCATENATE("=",MIR_2021!BG85)),"0"))))</f>
        <v>-</v>
      </c>
      <c r="BE76" s="68">
        <f>+MIR_2021!BH85</f>
        <v>0</v>
      </c>
      <c r="BF76" s="68">
        <f>+MIR_2021!BI85</f>
        <v>0</v>
      </c>
      <c r="BG76" s="68">
        <f>+MIR_2021!BJ85</f>
        <v>0</v>
      </c>
      <c r="BH76" s="78" t="str">
        <f>IF(MIR_2021!BK85="","-",MIR_2021!BK85)</f>
        <v>-</v>
      </c>
      <c r="BI76" s="68">
        <f>+MIR_2021!AH85</f>
        <v>0</v>
      </c>
      <c r="BJ76" s="71" t="str">
        <f ca="1">+IF(MIR_2021!AI85="","-",IF(BL76="No aplica","-",IF(MIR_2021!AI85="Sin avance","Sin avance",IF(MIR_2021!AI85&lt;&gt;"Sin avance",IFERROR(_xlfn.FORMULATEXT(MIR_2021!AI85),CONCATENATE("=",MIR_2021!AI85)),"-"))))</f>
        <v>-</v>
      </c>
      <c r="BK76" s="68">
        <f>+MIR_2021!AJ85</f>
        <v>0</v>
      </c>
      <c r="BL76" s="68">
        <f>+MIR_2021!AK85</f>
        <v>0</v>
      </c>
      <c r="BM76" s="68">
        <f>+MIR_2021!AL85</f>
        <v>0</v>
      </c>
      <c r="BN76" s="78" t="str">
        <f>IF(MIR_2021!AM85="","-",MIR_2021!AM85)</f>
        <v>-</v>
      </c>
      <c r="BO76" s="119" t="str">
        <f>IF(MIR_2021!BL85="","-",MIR_2021!BL85)</f>
        <v>-</v>
      </c>
      <c r="BP76" s="119" t="str">
        <f>IF(MIR_2021!BM85="","-",MIR_2021!BM85)</f>
        <v>-</v>
      </c>
      <c r="BQ76" s="119" t="str">
        <f>IF(MIR_2021!BN85="","-",MIR_2021!BN85)</f>
        <v>-</v>
      </c>
      <c r="BR76" s="119" t="str">
        <f>IF(MIR_2021!BO85="","-",MIR_2021!BO85)</f>
        <v>-</v>
      </c>
      <c r="BS76" s="74" t="str">
        <f>IF(MIR_2021!BP85="","-",MIR_2021!BP85)</f>
        <v>-</v>
      </c>
      <c r="BT76" s="119" t="str">
        <f>IF(MIR_2021!BR85="","-",MIR_2021!BR85)</f>
        <v>-</v>
      </c>
      <c r="BU76" s="119" t="str">
        <f>IF(MIR_2021!BS85="","-",MIR_2021!BS85)</f>
        <v>-</v>
      </c>
      <c r="BV76" s="74" t="str">
        <f>IF(MIR_2021!BT85="","-",MIR_2021!BT85)</f>
        <v>-</v>
      </c>
      <c r="BW76" s="74" t="str">
        <f>IF(MIR_2021!BU85="","-",MIR_2021!BU85)</f>
        <v>-</v>
      </c>
      <c r="BX76" s="74" t="str">
        <f>IF(MIR_2021!BV85="","-",MIR_2021!BV85)</f>
        <v>-</v>
      </c>
      <c r="BY76" s="74" t="str">
        <f>IF(MIR_2021!BW85="","-",MIR_2021!BW85)</f>
        <v>-</v>
      </c>
      <c r="BZ76" s="74" t="str">
        <f>IF(MIR_2021!BX85="","-",MIR_2021!BX85)</f>
        <v>-</v>
      </c>
      <c r="CA76" s="119" t="str">
        <f>IF(MIR_2021!BY85="","-",MIR_2021!BY85)</f>
        <v>-</v>
      </c>
      <c r="CB76" s="119" t="str">
        <f>IF(MIR_2021!BZ85="","-",MIR_2021!BZ85)</f>
        <v>-</v>
      </c>
      <c r="CC76" s="74" t="str">
        <f>IF(MIR_2021!CA85="","-",MIR_2021!CA85)</f>
        <v>-</v>
      </c>
      <c r="CD76" s="74" t="str">
        <f>IF(MIR_2021!CB85="","-",MIR_2021!CB85)</f>
        <v>-</v>
      </c>
      <c r="CE76" s="74" t="str">
        <f>IF(MIR_2021!CC85="","-",MIR_2021!CC85)</f>
        <v>-</v>
      </c>
      <c r="CF76" s="74" t="str">
        <f>IF(MIR_2021!CD85="","-",MIR_2021!CD85)</f>
        <v>-</v>
      </c>
      <c r="CG76" s="74" t="str">
        <f>IF(MIR_2021!CE85="","-",MIR_2021!CE85)</f>
        <v>-</v>
      </c>
      <c r="CH76" s="119" t="str">
        <f>IF(MIR_2021!CF85="","-",MIR_2021!CF85)</f>
        <v>-</v>
      </c>
      <c r="CI76" s="119" t="str">
        <f>IF(MIR_2021!CG85="","-",MIR_2021!CG85)</f>
        <v>-</v>
      </c>
      <c r="CJ76" s="74" t="str">
        <f>IF(MIR_2021!CH85="","-",MIR_2021!CH85)</f>
        <v>-</v>
      </c>
      <c r="CK76" s="74" t="str">
        <f>IF(MIR_2021!CI85="","-",MIR_2021!CI85)</f>
        <v>-</v>
      </c>
      <c r="CL76" s="74" t="str">
        <f>IF(MIR_2021!CJ85="","-",MIR_2021!CJ85)</f>
        <v>-</v>
      </c>
      <c r="CM76" s="74" t="str">
        <f>IF(MIR_2021!CK85="","-",MIR_2021!CK85)</f>
        <v>-</v>
      </c>
      <c r="CN76" s="74" t="str">
        <f>IF(MIR_2021!CL85="","-",MIR_2021!CL85)</f>
        <v>-</v>
      </c>
      <c r="CO76" s="119" t="str">
        <f>IF(MIR_2021!CM85="","-",MIR_2021!CM85)</f>
        <v>-</v>
      </c>
      <c r="CP76" s="119" t="str">
        <f>IF(MIR_2021!CN85="","-",MIR_2021!CN85)</f>
        <v>-</v>
      </c>
      <c r="CQ76" s="74" t="str">
        <f>IF(MIR_2021!CO85="","-",MIR_2021!CO85)</f>
        <v>-</v>
      </c>
      <c r="CR76" s="74" t="str">
        <f>IF(MIR_2021!CP85="","-",MIR_2021!CP85)</f>
        <v>-</v>
      </c>
      <c r="CS76" s="74" t="str">
        <f>IF(MIR_2021!CQ85="","-",MIR_2021!CQ85)</f>
        <v>-</v>
      </c>
      <c r="CT76" s="74" t="str">
        <f>IF(MIR_2021!CR85="","-",MIR_2021!CR85)</f>
        <v>-</v>
      </c>
      <c r="CU76" s="74" t="str">
        <f>IF(MIR_2021!CS85="","-",MIR_2021!CS85)</f>
        <v>-</v>
      </c>
    </row>
    <row r="77" spans="1:99" s="68" customFormat="1" ht="13" x14ac:dyDescent="0.15">
      <c r="A77" s="67">
        <f>+VLOOKUP($D77,Catálogos!$A$14:$E$40,5,0)</f>
        <v>2</v>
      </c>
      <c r="B77" s="69" t="str">
        <f>+VLOOKUP(D77,Catálogos!$A$14:$C$40,3,FALSE)</f>
        <v>Promover el pleno ejercicio de los derechos de acceso a la información pública y de protección de datos personales, así como la transparencia y apertura de las instituciones públicas.</v>
      </c>
      <c r="C77" s="69" t="str">
        <f>+VLOOKUP(D77,Catálogos!$A$14:$F$40,6,FALSE)</f>
        <v>Presidencia</v>
      </c>
      <c r="D77" s="68" t="str">
        <f>+MID(MIR_2021!$D$6,1,3)</f>
        <v>170</v>
      </c>
      <c r="E77" s="69" t="str">
        <f>+MID(MIR_2021!$D$6,7,150)</f>
        <v>Dirección General de Comunicación Social y Difusión</v>
      </c>
      <c r="F77" s="68" t="str">
        <f>IF(MIR_2021!B86=0,F76,MIR_2021!B86)</f>
        <v>GOA09</v>
      </c>
      <c r="G77" s="68" t="str">
        <f>IF(MIR_2021!C86=0,G76,MIR_2021!C86)</f>
        <v>Actividad</v>
      </c>
      <c r="H77" s="69" t="str">
        <f>IF(MIR_2021!D86="",H76,MIR_2021!D86)</f>
        <v>2.2 Aplicación de una encuesta institucional de diagnóstico de los instrumentos de comunicación interna y el impacto de sus mensajes entre el personal del Instituto.</v>
      </c>
      <c r="I77" s="69">
        <f>+MIR_2021!E86</f>
        <v>0</v>
      </c>
      <c r="J77" s="69">
        <f>+MIR_2021!F86</f>
        <v>0</v>
      </c>
      <c r="K77" s="69">
        <f>+MIR_2021!G86</f>
        <v>0</v>
      </c>
      <c r="L77" s="69">
        <f>+MIR_2021!H86</f>
        <v>0</v>
      </c>
      <c r="M77" s="69">
        <f>+MIR_2021!I86</f>
        <v>0</v>
      </c>
      <c r="N77" s="69">
        <f>+MIR_2021!J86</f>
        <v>0</v>
      </c>
      <c r="O77" s="69">
        <f>+MIR_2021!K86</f>
        <v>0</v>
      </c>
      <c r="P77" s="69">
        <f>+MIR_2021!L86</f>
        <v>0</v>
      </c>
      <c r="Q77" s="69">
        <f>+MIR_2021!M86</f>
        <v>0</v>
      </c>
      <c r="R77" s="69">
        <f>+MIR_2021!N86</f>
        <v>0</v>
      </c>
      <c r="S77" s="69">
        <f>+MIR_2021!O86</f>
        <v>0</v>
      </c>
      <c r="T77" s="69">
        <f>+MIR_2021!P86</f>
        <v>0</v>
      </c>
      <c r="U77" s="69">
        <f>+MIR_2021!Q86</f>
        <v>0</v>
      </c>
      <c r="V77" s="69" t="str">
        <f>IF(MIR_2021!R86=0,V76,MIR_2021!R86)</f>
        <v>Anual</v>
      </c>
      <c r="W77" s="69" t="str">
        <f>IF(MIR_2021!S86=0,W76,MIR_2021!S86)</f>
        <v>Porcentaje</v>
      </c>
      <c r="X77" s="69">
        <f>+MIR_2021!V86</f>
        <v>0</v>
      </c>
      <c r="Y77" s="69">
        <f>+MIR_2021!W86</f>
        <v>0</v>
      </c>
      <c r="Z77" s="69">
        <f>+MIR_2021!X86</f>
        <v>0</v>
      </c>
      <c r="AA77" s="69" t="str">
        <f>IF(AND(MIR_2021!Y86="",H77=H76),AA76,MIR_2021!Y86)</f>
        <v>Los resultados de la encuesta son obtenidos en tiempo y forma.</v>
      </c>
      <c r="AB77" s="69">
        <f>+MIR_2021!Z86</f>
        <v>0</v>
      </c>
      <c r="AC77" s="69">
        <f>+MIR_2021!AA86</f>
        <v>0</v>
      </c>
      <c r="AD77" s="69">
        <f>+MIR_2021!AB86</f>
        <v>0</v>
      </c>
      <c r="AE77" s="77">
        <f>+MIR_2021!AC86</f>
        <v>0</v>
      </c>
      <c r="AF77" s="77">
        <f>+MIR_2021!AD86</f>
        <v>0</v>
      </c>
      <c r="AG77" s="68">
        <f>+MIR_2021!AE86</f>
        <v>0</v>
      </c>
      <c r="AH77" s="68">
        <f>+MIR_2021!AF86</f>
        <v>0</v>
      </c>
      <c r="AI77" s="68">
        <f>+MIR_2021!AG86</f>
        <v>0</v>
      </c>
      <c r="AJ77" s="68">
        <f>+MIR_2021!AH86</f>
        <v>0</v>
      </c>
      <c r="AK77" s="68">
        <f>+MIR_2021!AN86</f>
        <v>0</v>
      </c>
      <c r="AL77" s="68" t="str">
        <f ca="1">IF(MIR_2021!AO86="","-",IF(AN77="No aplica","-",IF(MIR_2021!AO86="Sin avance","Sin avance",IF(MIR_2021!AO86&lt;&gt;"Sin avance",IFERROR(_xlfn.FORMULATEXT(MIR_2021!AO86),CONCATENATE("=",MIR_2021!AO86)),"0"))))</f>
        <v>-</v>
      </c>
      <c r="AM77" s="68">
        <f>+MIR_2021!AP86</f>
        <v>0</v>
      </c>
      <c r="AN77" s="68">
        <f>+MIR_2021!AQ86</f>
        <v>0</v>
      </c>
      <c r="AO77" s="68">
        <f>+MIR_2021!AR86</f>
        <v>0</v>
      </c>
      <c r="AP77" s="78" t="str">
        <f>IF(MIR_2021!AS86="","-",MIR_2021!AS86)</f>
        <v>-</v>
      </c>
      <c r="AQ77" s="68">
        <f>+MIR_2021!AT86</f>
        <v>0</v>
      </c>
      <c r="AR77" s="68" t="str">
        <f ca="1">+IF(MIR_2021!AU86="","-",IF(AT77="No aplica","-",IF(MIR_2021!AU86="Sin avance","Sin avance",IF(MIR_2021!AU86&lt;&gt;"Sin avance",IFERROR(_xlfn.FORMULATEXT(MIR_2021!AU86),CONCATENATE("=",MIR_2021!AU86)),"0"))))</f>
        <v>-</v>
      </c>
      <c r="AS77" s="68">
        <f>+MIR_2021!AV86</f>
        <v>0</v>
      </c>
      <c r="AT77" s="68">
        <f>+MIR_2021!AW86</f>
        <v>0</v>
      </c>
      <c r="AU77" s="68">
        <f>+MIR_2021!AX86</f>
        <v>0</v>
      </c>
      <c r="AV77" s="78" t="str">
        <f>IF(MIR_2021!AY86="","-",MIR_2021!AY86)</f>
        <v>-</v>
      </c>
      <c r="AW77" s="68">
        <f>+MIR_2021!AZ86</f>
        <v>0</v>
      </c>
      <c r="AX77" s="70" t="str">
        <f ca="1">+IF(MIR_2021!BA86="","-",IF(AZ77="No aplica","-",IF(MIR_2021!BA86="Sin avance","Sin avance",IF(MIR_2021!BA86&lt;&gt;"Sin avance",IFERROR(_xlfn.FORMULATEXT(MIR_2021!BA86),CONCATENATE("=",MIR_2021!BA86)),"0"))))</f>
        <v>-</v>
      </c>
      <c r="AY77" s="68">
        <f>+MIR_2021!BB86</f>
        <v>0</v>
      </c>
      <c r="AZ77" s="68">
        <f>+MIR_2021!BC86</f>
        <v>0</v>
      </c>
      <c r="BA77" s="68">
        <f>+MIR_2021!BD86</f>
        <v>0</v>
      </c>
      <c r="BB77" s="78" t="str">
        <f>IF(MIR_2021!BE86="","-",MIR_2021!BE86)</f>
        <v>-</v>
      </c>
      <c r="BC77" s="68">
        <f>+MIR_2021!BF86</f>
        <v>0</v>
      </c>
      <c r="BD77" s="68" t="str">
        <f ca="1">+IF(MIR_2021!BG86="","-",IF(BF77="No aplica","-",IF(MIR_2021!BG86="Sin avance","Sin avance",IF(MIR_2021!BG86&lt;&gt;"Sin avance",IFERROR(_xlfn.FORMULATEXT(MIR_2021!BG86),CONCATENATE("=",MIR_2021!BG86)),"0"))))</f>
        <v>-</v>
      </c>
      <c r="BE77" s="68">
        <f>+MIR_2021!BH86</f>
        <v>0</v>
      </c>
      <c r="BF77" s="68">
        <f>+MIR_2021!BI86</f>
        <v>0</v>
      </c>
      <c r="BG77" s="68">
        <f>+MIR_2021!BJ86</f>
        <v>0</v>
      </c>
      <c r="BH77" s="78" t="str">
        <f>IF(MIR_2021!BK86="","-",MIR_2021!BK86)</f>
        <v>-</v>
      </c>
      <c r="BI77" s="68">
        <f>+MIR_2021!AH86</f>
        <v>0</v>
      </c>
      <c r="BJ77" s="71" t="str">
        <f ca="1">+IF(MIR_2021!AI86="","-",IF(BL77="No aplica","-",IF(MIR_2021!AI86="Sin avance","Sin avance",IF(MIR_2021!AI86&lt;&gt;"Sin avance",IFERROR(_xlfn.FORMULATEXT(MIR_2021!AI86),CONCATENATE("=",MIR_2021!AI86)),"-"))))</f>
        <v>-</v>
      </c>
      <c r="BK77" s="68">
        <f>+MIR_2021!AJ86</f>
        <v>0</v>
      </c>
      <c r="BL77" s="68">
        <f>+MIR_2021!AK86</f>
        <v>0</v>
      </c>
      <c r="BM77" s="68">
        <f>+MIR_2021!AL86</f>
        <v>0</v>
      </c>
      <c r="BN77" s="78" t="str">
        <f>IF(MIR_2021!AM86="","-",MIR_2021!AM86)</f>
        <v>-</v>
      </c>
      <c r="BO77" s="119" t="str">
        <f>IF(MIR_2021!BL86="","-",MIR_2021!BL86)</f>
        <v>-</v>
      </c>
      <c r="BP77" s="119" t="str">
        <f>IF(MIR_2021!BM86="","-",MIR_2021!BM86)</f>
        <v>-</v>
      </c>
      <c r="BQ77" s="119" t="str">
        <f>IF(MIR_2021!BN86="","-",MIR_2021!BN86)</f>
        <v>-</v>
      </c>
      <c r="BR77" s="119" t="str">
        <f>IF(MIR_2021!BO86="","-",MIR_2021!BO86)</f>
        <v>-</v>
      </c>
      <c r="BS77" s="74" t="str">
        <f>IF(MIR_2021!BP86="","-",MIR_2021!BP86)</f>
        <v>-</v>
      </c>
      <c r="BT77" s="119" t="str">
        <f>IF(MIR_2021!BR86="","-",MIR_2021!BR86)</f>
        <v>-</v>
      </c>
      <c r="BU77" s="119" t="str">
        <f>IF(MIR_2021!BS86="","-",MIR_2021!BS86)</f>
        <v>-</v>
      </c>
      <c r="BV77" s="74" t="str">
        <f>IF(MIR_2021!BT86="","-",MIR_2021!BT86)</f>
        <v>-</v>
      </c>
      <c r="BW77" s="74" t="str">
        <f>IF(MIR_2021!BU86="","-",MIR_2021!BU86)</f>
        <v>-</v>
      </c>
      <c r="BX77" s="74" t="str">
        <f>IF(MIR_2021!BV86="","-",MIR_2021!BV86)</f>
        <v>-</v>
      </c>
      <c r="BY77" s="74" t="str">
        <f>IF(MIR_2021!BW86="","-",MIR_2021!BW86)</f>
        <v>-</v>
      </c>
      <c r="BZ77" s="74" t="str">
        <f>IF(MIR_2021!BX86="","-",MIR_2021!BX86)</f>
        <v>-</v>
      </c>
      <c r="CA77" s="119" t="str">
        <f>IF(MIR_2021!BY86="","-",MIR_2021!BY86)</f>
        <v>-</v>
      </c>
      <c r="CB77" s="119" t="str">
        <f>IF(MIR_2021!BZ86="","-",MIR_2021!BZ86)</f>
        <v>-</v>
      </c>
      <c r="CC77" s="74" t="str">
        <f>IF(MIR_2021!CA86="","-",MIR_2021!CA86)</f>
        <v>-</v>
      </c>
      <c r="CD77" s="74" t="str">
        <f>IF(MIR_2021!CB86="","-",MIR_2021!CB86)</f>
        <v>-</v>
      </c>
      <c r="CE77" s="74" t="str">
        <f>IF(MIR_2021!CC86="","-",MIR_2021!CC86)</f>
        <v>-</v>
      </c>
      <c r="CF77" s="74" t="str">
        <f>IF(MIR_2021!CD86="","-",MIR_2021!CD86)</f>
        <v>-</v>
      </c>
      <c r="CG77" s="74" t="str">
        <f>IF(MIR_2021!CE86="","-",MIR_2021!CE86)</f>
        <v>-</v>
      </c>
      <c r="CH77" s="119" t="str">
        <f>IF(MIR_2021!CF86="","-",MIR_2021!CF86)</f>
        <v>-</v>
      </c>
      <c r="CI77" s="119" t="str">
        <f>IF(MIR_2021!CG86="","-",MIR_2021!CG86)</f>
        <v>-</v>
      </c>
      <c r="CJ77" s="74" t="str">
        <f>IF(MIR_2021!CH86="","-",MIR_2021!CH86)</f>
        <v>-</v>
      </c>
      <c r="CK77" s="74" t="str">
        <f>IF(MIR_2021!CI86="","-",MIR_2021!CI86)</f>
        <v>-</v>
      </c>
      <c r="CL77" s="74" t="str">
        <f>IF(MIR_2021!CJ86="","-",MIR_2021!CJ86)</f>
        <v>-</v>
      </c>
      <c r="CM77" s="74" t="str">
        <f>IF(MIR_2021!CK86="","-",MIR_2021!CK86)</f>
        <v>-</v>
      </c>
      <c r="CN77" s="74" t="str">
        <f>IF(MIR_2021!CL86="","-",MIR_2021!CL86)</f>
        <v>-</v>
      </c>
      <c r="CO77" s="119" t="str">
        <f>IF(MIR_2021!CM86="","-",MIR_2021!CM86)</f>
        <v>-</v>
      </c>
      <c r="CP77" s="119" t="str">
        <f>IF(MIR_2021!CN86="","-",MIR_2021!CN86)</f>
        <v>-</v>
      </c>
      <c r="CQ77" s="74" t="str">
        <f>IF(MIR_2021!CO86="","-",MIR_2021!CO86)</f>
        <v>-</v>
      </c>
      <c r="CR77" s="74" t="str">
        <f>IF(MIR_2021!CP86="","-",MIR_2021!CP86)</f>
        <v>-</v>
      </c>
      <c r="CS77" s="74" t="str">
        <f>IF(MIR_2021!CQ86="","-",MIR_2021!CQ86)</f>
        <v>-</v>
      </c>
      <c r="CT77" s="74" t="str">
        <f>IF(MIR_2021!CR86="","-",MIR_2021!CR86)</f>
        <v>-</v>
      </c>
      <c r="CU77" s="74" t="str">
        <f>IF(MIR_2021!CS86="","-",MIR_2021!CS86)</f>
        <v>-</v>
      </c>
    </row>
    <row r="78" spans="1:99" s="68" customFormat="1" ht="13" x14ac:dyDescent="0.15">
      <c r="A78" s="67">
        <f>+VLOOKUP($D78,Catálogos!$A$14:$E$40,5,0)</f>
        <v>2</v>
      </c>
      <c r="B78" s="69" t="str">
        <f>+VLOOKUP(D78,Catálogos!$A$14:$C$40,3,FALSE)</f>
        <v>Promover el pleno ejercicio de los derechos de acceso a la información pública y de protección de datos personales, así como la transparencia y apertura de las instituciones públicas.</v>
      </c>
      <c r="C78" s="69" t="str">
        <f>+VLOOKUP(D78,Catálogos!$A$14:$F$40,6,FALSE)</f>
        <v>Presidencia</v>
      </c>
      <c r="D78" s="68" t="str">
        <f>+MID(MIR_2021!$D$6,1,3)</f>
        <v>170</v>
      </c>
      <c r="E78" s="69" t="str">
        <f>+MID(MIR_2021!$D$6,7,150)</f>
        <v>Dirección General de Comunicación Social y Difusión</v>
      </c>
      <c r="F78" s="68" t="str">
        <f>IF(MIR_2021!B87=0,F77,MIR_2021!B87)</f>
        <v>GOA09</v>
      </c>
      <c r="G78" s="68" t="str">
        <f>IF(MIR_2021!C87=0,G77,MIR_2021!C87)</f>
        <v>Actividad</v>
      </c>
      <c r="H78" s="69" t="str">
        <f>IF(MIR_2021!D87="",H77,MIR_2021!D87)</f>
        <v>2.2 Aplicación de una encuesta institucional de diagnóstico de los instrumentos de comunicación interna y el impacto de sus mensajes entre el personal del Instituto.</v>
      </c>
      <c r="I78" s="69">
        <f>+MIR_2021!E87</f>
        <v>0</v>
      </c>
      <c r="J78" s="69">
        <f>+MIR_2021!F87</f>
        <v>0</v>
      </c>
      <c r="K78" s="69">
        <f>+MIR_2021!G87</f>
        <v>0</v>
      </c>
      <c r="L78" s="69">
        <f>+MIR_2021!H87</f>
        <v>0</v>
      </c>
      <c r="M78" s="69">
        <f>+MIR_2021!I87</f>
        <v>0</v>
      </c>
      <c r="N78" s="69">
        <f>+MIR_2021!J87</f>
        <v>0</v>
      </c>
      <c r="O78" s="69">
        <f>+MIR_2021!K87</f>
        <v>0</v>
      </c>
      <c r="P78" s="69">
        <f>+MIR_2021!L87</f>
        <v>0</v>
      </c>
      <c r="Q78" s="69">
        <f>+MIR_2021!M87</f>
        <v>0</v>
      </c>
      <c r="R78" s="69">
        <f>+MIR_2021!N87</f>
        <v>0</v>
      </c>
      <c r="S78" s="69">
        <f>+MIR_2021!O87</f>
        <v>0</v>
      </c>
      <c r="T78" s="69">
        <f>+MIR_2021!P87</f>
        <v>0</v>
      </c>
      <c r="U78" s="69">
        <f>+MIR_2021!Q87</f>
        <v>0</v>
      </c>
      <c r="V78" s="69" t="str">
        <f>IF(MIR_2021!R87=0,V77,MIR_2021!R87)</f>
        <v>Anual</v>
      </c>
      <c r="W78" s="69" t="str">
        <f>IF(MIR_2021!S87=0,W77,MIR_2021!S87)</f>
        <v>Porcentaje</v>
      </c>
      <c r="X78" s="69">
        <f>+MIR_2021!V87</f>
        <v>0</v>
      </c>
      <c r="Y78" s="69">
        <f>+MIR_2021!W87</f>
        <v>0</v>
      </c>
      <c r="Z78" s="69">
        <f>+MIR_2021!X87</f>
        <v>0</v>
      </c>
      <c r="AA78" s="69" t="str">
        <f>IF(AND(MIR_2021!Y87="",H78=H77),AA77,MIR_2021!Y87)</f>
        <v>Los resultados de la encuesta son obtenidos en tiempo y forma.</v>
      </c>
      <c r="AB78" s="69">
        <f>+MIR_2021!Z87</f>
        <v>0</v>
      </c>
      <c r="AC78" s="69">
        <f>+MIR_2021!AA87</f>
        <v>0</v>
      </c>
      <c r="AD78" s="69">
        <f>+MIR_2021!AB87</f>
        <v>0</v>
      </c>
      <c r="AE78" s="77">
        <f>+MIR_2021!AC87</f>
        <v>0</v>
      </c>
      <c r="AF78" s="77">
        <f>+MIR_2021!AD87</f>
        <v>0</v>
      </c>
      <c r="AG78" s="68">
        <f>+MIR_2021!AE87</f>
        <v>0</v>
      </c>
      <c r="AH78" s="68">
        <f>+MIR_2021!AF87</f>
        <v>0</v>
      </c>
      <c r="AI78" s="68">
        <f>+MIR_2021!AG87</f>
        <v>0</v>
      </c>
      <c r="AJ78" s="68">
        <f>+MIR_2021!AH87</f>
        <v>0</v>
      </c>
      <c r="AK78" s="68">
        <f>+MIR_2021!AN87</f>
        <v>0</v>
      </c>
      <c r="AL78" s="68" t="str">
        <f ca="1">IF(MIR_2021!AO87="","-",IF(AN78="No aplica","-",IF(MIR_2021!AO87="Sin avance","Sin avance",IF(MIR_2021!AO87&lt;&gt;"Sin avance",IFERROR(_xlfn.FORMULATEXT(MIR_2021!AO87),CONCATENATE("=",MIR_2021!AO87)),"0"))))</f>
        <v>-</v>
      </c>
      <c r="AM78" s="68">
        <f>+MIR_2021!AP87</f>
        <v>0</v>
      </c>
      <c r="AN78" s="68">
        <f>+MIR_2021!AQ87</f>
        <v>0</v>
      </c>
      <c r="AO78" s="68">
        <f>+MIR_2021!AR87</f>
        <v>0</v>
      </c>
      <c r="AP78" s="78" t="str">
        <f>IF(MIR_2021!AS87="","-",MIR_2021!AS87)</f>
        <v>-</v>
      </c>
      <c r="AQ78" s="68">
        <f>+MIR_2021!AT87</f>
        <v>0</v>
      </c>
      <c r="AR78" s="68" t="str">
        <f ca="1">+IF(MIR_2021!AU87="","-",IF(AT78="No aplica","-",IF(MIR_2021!AU87="Sin avance","Sin avance",IF(MIR_2021!AU87&lt;&gt;"Sin avance",IFERROR(_xlfn.FORMULATEXT(MIR_2021!AU87),CONCATENATE("=",MIR_2021!AU87)),"0"))))</f>
        <v>-</v>
      </c>
      <c r="AS78" s="68">
        <f>+MIR_2021!AV87</f>
        <v>0</v>
      </c>
      <c r="AT78" s="68">
        <f>+MIR_2021!AW87</f>
        <v>0</v>
      </c>
      <c r="AU78" s="68">
        <f>+MIR_2021!AX87</f>
        <v>0</v>
      </c>
      <c r="AV78" s="78" t="str">
        <f>IF(MIR_2021!AY87="","-",MIR_2021!AY87)</f>
        <v>-</v>
      </c>
      <c r="AW78" s="68">
        <f>+MIR_2021!AZ87</f>
        <v>0</v>
      </c>
      <c r="AX78" s="70" t="str">
        <f ca="1">+IF(MIR_2021!BA87="","-",IF(AZ78="No aplica","-",IF(MIR_2021!BA87="Sin avance","Sin avance",IF(MIR_2021!BA87&lt;&gt;"Sin avance",IFERROR(_xlfn.FORMULATEXT(MIR_2021!BA87),CONCATENATE("=",MIR_2021!BA87)),"0"))))</f>
        <v>-</v>
      </c>
      <c r="AY78" s="68">
        <f>+MIR_2021!BB87</f>
        <v>0</v>
      </c>
      <c r="AZ78" s="68">
        <f>+MIR_2021!BC87</f>
        <v>0</v>
      </c>
      <c r="BA78" s="68">
        <f>+MIR_2021!BD87</f>
        <v>0</v>
      </c>
      <c r="BB78" s="78" t="str">
        <f>IF(MIR_2021!BE87="","-",MIR_2021!BE87)</f>
        <v>-</v>
      </c>
      <c r="BC78" s="68">
        <f>+MIR_2021!BF87</f>
        <v>0</v>
      </c>
      <c r="BD78" s="68" t="str">
        <f ca="1">+IF(MIR_2021!BG87="","-",IF(BF78="No aplica","-",IF(MIR_2021!BG87="Sin avance","Sin avance",IF(MIR_2021!BG87&lt;&gt;"Sin avance",IFERROR(_xlfn.FORMULATEXT(MIR_2021!BG87),CONCATENATE("=",MIR_2021!BG87)),"0"))))</f>
        <v>-</v>
      </c>
      <c r="BE78" s="68">
        <f>+MIR_2021!BH87</f>
        <v>0</v>
      </c>
      <c r="BF78" s="68">
        <f>+MIR_2021!BI87</f>
        <v>0</v>
      </c>
      <c r="BG78" s="68">
        <f>+MIR_2021!BJ87</f>
        <v>0</v>
      </c>
      <c r="BH78" s="78" t="str">
        <f>IF(MIR_2021!BK87="","-",MIR_2021!BK87)</f>
        <v>-</v>
      </c>
      <c r="BI78" s="68">
        <f>+MIR_2021!AH87</f>
        <v>0</v>
      </c>
      <c r="BJ78" s="71" t="str">
        <f ca="1">+IF(MIR_2021!AI87="","-",IF(BL78="No aplica","-",IF(MIR_2021!AI87="Sin avance","Sin avance",IF(MIR_2021!AI87&lt;&gt;"Sin avance",IFERROR(_xlfn.FORMULATEXT(MIR_2021!AI87),CONCATENATE("=",MIR_2021!AI87)),"-"))))</f>
        <v>-</v>
      </c>
      <c r="BK78" s="68">
        <f>+MIR_2021!AJ87</f>
        <v>0</v>
      </c>
      <c r="BL78" s="68">
        <f>+MIR_2021!AK87</f>
        <v>0</v>
      </c>
      <c r="BM78" s="68">
        <f>+MIR_2021!AL87</f>
        <v>0</v>
      </c>
      <c r="BN78" s="78" t="str">
        <f>IF(MIR_2021!AM87="","-",MIR_2021!AM87)</f>
        <v>-</v>
      </c>
      <c r="BO78" s="119" t="str">
        <f>IF(MIR_2021!BL87="","-",MIR_2021!BL87)</f>
        <v>-</v>
      </c>
      <c r="BP78" s="119" t="str">
        <f>IF(MIR_2021!BM87="","-",MIR_2021!BM87)</f>
        <v>-</v>
      </c>
      <c r="BQ78" s="119" t="str">
        <f>IF(MIR_2021!BN87="","-",MIR_2021!BN87)</f>
        <v>-</v>
      </c>
      <c r="BR78" s="119" t="str">
        <f>IF(MIR_2021!BO87="","-",MIR_2021!BO87)</f>
        <v>-</v>
      </c>
      <c r="BS78" s="74" t="str">
        <f>IF(MIR_2021!BP87="","-",MIR_2021!BP87)</f>
        <v>-</v>
      </c>
      <c r="BT78" s="119" t="str">
        <f>IF(MIR_2021!BR87="","-",MIR_2021!BR87)</f>
        <v>-</v>
      </c>
      <c r="BU78" s="119" t="str">
        <f>IF(MIR_2021!BS87="","-",MIR_2021!BS87)</f>
        <v>-</v>
      </c>
      <c r="BV78" s="74" t="str">
        <f>IF(MIR_2021!BT87="","-",MIR_2021!BT87)</f>
        <v>-</v>
      </c>
      <c r="BW78" s="74" t="str">
        <f>IF(MIR_2021!BU87="","-",MIR_2021!BU87)</f>
        <v>-</v>
      </c>
      <c r="BX78" s="74" t="str">
        <f>IF(MIR_2021!BV87="","-",MIR_2021!BV87)</f>
        <v>-</v>
      </c>
      <c r="BY78" s="74" t="str">
        <f>IF(MIR_2021!BW87="","-",MIR_2021!BW87)</f>
        <v>-</v>
      </c>
      <c r="BZ78" s="74" t="str">
        <f>IF(MIR_2021!BX87="","-",MIR_2021!BX87)</f>
        <v>-</v>
      </c>
      <c r="CA78" s="119" t="str">
        <f>IF(MIR_2021!BY87="","-",MIR_2021!BY87)</f>
        <v>-</v>
      </c>
      <c r="CB78" s="119" t="str">
        <f>IF(MIR_2021!BZ87="","-",MIR_2021!BZ87)</f>
        <v>-</v>
      </c>
      <c r="CC78" s="74" t="str">
        <f>IF(MIR_2021!CA87="","-",MIR_2021!CA87)</f>
        <v>-</v>
      </c>
      <c r="CD78" s="74" t="str">
        <f>IF(MIR_2021!CB87="","-",MIR_2021!CB87)</f>
        <v>-</v>
      </c>
      <c r="CE78" s="74" t="str">
        <f>IF(MIR_2021!CC87="","-",MIR_2021!CC87)</f>
        <v>-</v>
      </c>
      <c r="CF78" s="74" t="str">
        <f>IF(MIR_2021!CD87="","-",MIR_2021!CD87)</f>
        <v>-</v>
      </c>
      <c r="CG78" s="74" t="str">
        <f>IF(MIR_2021!CE87="","-",MIR_2021!CE87)</f>
        <v>-</v>
      </c>
      <c r="CH78" s="119" t="str">
        <f>IF(MIR_2021!CF87="","-",MIR_2021!CF87)</f>
        <v>-</v>
      </c>
      <c r="CI78" s="119" t="str">
        <f>IF(MIR_2021!CG87="","-",MIR_2021!CG87)</f>
        <v>-</v>
      </c>
      <c r="CJ78" s="74" t="str">
        <f>IF(MIR_2021!CH87="","-",MIR_2021!CH87)</f>
        <v>-</v>
      </c>
      <c r="CK78" s="74" t="str">
        <f>IF(MIR_2021!CI87="","-",MIR_2021!CI87)</f>
        <v>-</v>
      </c>
      <c r="CL78" s="74" t="str">
        <f>IF(MIR_2021!CJ87="","-",MIR_2021!CJ87)</f>
        <v>-</v>
      </c>
      <c r="CM78" s="74" t="str">
        <f>IF(MIR_2021!CK87="","-",MIR_2021!CK87)</f>
        <v>-</v>
      </c>
      <c r="CN78" s="74" t="str">
        <f>IF(MIR_2021!CL87="","-",MIR_2021!CL87)</f>
        <v>-</v>
      </c>
      <c r="CO78" s="119" t="str">
        <f>IF(MIR_2021!CM87="","-",MIR_2021!CM87)</f>
        <v>-</v>
      </c>
      <c r="CP78" s="119" t="str">
        <f>IF(MIR_2021!CN87="","-",MIR_2021!CN87)</f>
        <v>-</v>
      </c>
      <c r="CQ78" s="74" t="str">
        <f>IF(MIR_2021!CO87="","-",MIR_2021!CO87)</f>
        <v>-</v>
      </c>
      <c r="CR78" s="74" t="str">
        <f>IF(MIR_2021!CP87="","-",MIR_2021!CP87)</f>
        <v>-</v>
      </c>
      <c r="CS78" s="74" t="str">
        <f>IF(MIR_2021!CQ87="","-",MIR_2021!CQ87)</f>
        <v>-</v>
      </c>
      <c r="CT78" s="74" t="str">
        <f>IF(MIR_2021!CR87="","-",MIR_2021!CR87)</f>
        <v>-</v>
      </c>
      <c r="CU78" s="74" t="str">
        <f>IF(MIR_2021!CS87="","-",MIR_2021!CS87)</f>
        <v>-</v>
      </c>
    </row>
    <row r="79" spans="1:99" s="68" customFormat="1" ht="13" x14ac:dyDescent="0.15">
      <c r="A79" s="67">
        <f>+VLOOKUP($D79,Catálogos!$A$14:$E$40,5,0)</f>
        <v>2</v>
      </c>
      <c r="B79" s="69" t="str">
        <f>+VLOOKUP(D79,Catálogos!$A$14:$C$40,3,FALSE)</f>
        <v>Promover el pleno ejercicio de los derechos de acceso a la información pública y de protección de datos personales, así como la transparencia y apertura de las instituciones públicas.</v>
      </c>
      <c r="C79" s="69" t="str">
        <f>+VLOOKUP(D79,Catálogos!$A$14:$F$40,6,FALSE)</f>
        <v>Presidencia</v>
      </c>
      <c r="D79" s="68" t="str">
        <f>+MID(MIR_2021!$D$6,1,3)</f>
        <v>170</v>
      </c>
      <c r="E79" s="69" t="str">
        <f>+MID(MIR_2021!$D$6,7,150)</f>
        <v>Dirección General de Comunicación Social y Difusión</v>
      </c>
      <c r="F79" s="68" t="str">
        <f>IF(MIR_2021!B88=0,F78,MIR_2021!B88)</f>
        <v>GOA09</v>
      </c>
      <c r="G79" s="68" t="str">
        <f>IF(MIR_2021!C88=0,G78,MIR_2021!C88)</f>
        <v>Actividad</v>
      </c>
      <c r="H79" s="69" t="str">
        <f>IF(MIR_2021!D88="",H78,MIR_2021!D88)</f>
        <v>2.2 Aplicación de una encuesta institucional de diagnóstico de los instrumentos de comunicación interna y el impacto de sus mensajes entre el personal del Instituto.</v>
      </c>
      <c r="I79" s="69">
        <f>+MIR_2021!E88</f>
        <v>0</v>
      </c>
      <c r="J79" s="69">
        <f>+MIR_2021!F88</f>
        <v>0</v>
      </c>
      <c r="K79" s="69">
        <f>+MIR_2021!G88</f>
        <v>0</v>
      </c>
      <c r="L79" s="69">
        <f>+MIR_2021!H88</f>
        <v>0</v>
      </c>
      <c r="M79" s="69">
        <f>+MIR_2021!I88</f>
        <v>0</v>
      </c>
      <c r="N79" s="69">
        <f>+MIR_2021!J88</f>
        <v>0</v>
      </c>
      <c r="O79" s="69">
        <f>+MIR_2021!K88</f>
        <v>0</v>
      </c>
      <c r="P79" s="69">
        <f>+MIR_2021!L88</f>
        <v>0</v>
      </c>
      <c r="Q79" s="69">
        <f>+MIR_2021!M88</f>
        <v>0</v>
      </c>
      <c r="R79" s="69">
        <f>+MIR_2021!N88</f>
        <v>0</v>
      </c>
      <c r="S79" s="69">
        <f>+MIR_2021!O88</f>
        <v>0</v>
      </c>
      <c r="T79" s="69">
        <f>+MIR_2021!P88</f>
        <v>0</v>
      </c>
      <c r="U79" s="69">
        <f>+MIR_2021!Q88</f>
        <v>0</v>
      </c>
      <c r="V79" s="69" t="str">
        <f>IF(MIR_2021!R88=0,V78,MIR_2021!R88)</f>
        <v>Anual</v>
      </c>
      <c r="W79" s="69" t="str">
        <f>IF(MIR_2021!S88=0,W78,MIR_2021!S88)</f>
        <v>Porcentaje</v>
      </c>
      <c r="X79" s="69">
        <f>+MIR_2021!V88</f>
        <v>0</v>
      </c>
      <c r="Y79" s="69">
        <f>+MIR_2021!W88</f>
        <v>0</v>
      </c>
      <c r="Z79" s="69">
        <f>+MIR_2021!X88</f>
        <v>0</v>
      </c>
      <c r="AA79" s="69" t="str">
        <f>IF(AND(MIR_2021!Y88="",H79=H78),AA78,MIR_2021!Y88)</f>
        <v>Los resultados de la encuesta son obtenidos en tiempo y forma.</v>
      </c>
      <c r="AB79" s="69">
        <f>+MIR_2021!Z88</f>
        <v>0</v>
      </c>
      <c r="AC79" s="69">
        <f>+MIR_2021!AA88</f>
        <v>0</v>
      </c>
      <c r="AD79" s="69">
        <f>+MIR_2021!AB88</f>
        <v>0</v>
      </c>
      <c r="AE79" s="77">
        <f>+MIR_2021!AC88</f>
        <v>0</v>
      </c>
      <c r="AF79" s="77">
        <f>+MIR_2021!AD88</f>
        <v>0</v>
      </c>
      <c r="AG79" s="68">
        <f>+MIR_2021!AE88</f>
        <v>0</v>
      </c>
      <c r="AH79" s="68">
        <f>+MIR_2021!AF88</f>
        <v>0</v>
      </c>
      <c r="AI79" s="68">
        <f>+MIR_2021!AG88</f>
        <v>0</v>
      </c>
      <c r="AJ79" s="68">
        <f>+MIR_2021!AH88</f>
        <v>0</v>
      </c>
      <c r="AK79" s="68">
        <f>+MIR_2021!AN88</f>
        <v>0</v>
      </c>
      <c r="AL79" s="68" t="str">
        <f ca="1">IF(MIR_2021!AO88="","-",IF(AN79="No aplica","-",IF(MIR_2021!AO88="Sin avance","Sin avance",IF(MIR_2021!AO88&lt;&gt;"Sin avance",IFERROR(_xlfn.FORMULATEXT(MIR_2021!AO88),CONCATENATE("=",MIR_2021!AO88)),"0"))))</f>
        <v>-</v>
      </c>
      <c r="AM79" s="68">
        <f>+MIR_2021!AP88</f>
        <v>0</v>
      </c>
      <c r="AN79" s="68">
        <f>+MIR_2021!AQ88</f>
        <v>0</v>
      </c>
      <c r="AO79" s="68">
        <f>+MIR_2021!AR88</f>
        <v>0</v>
      </c>
      <c r="AP79" s="78" t="str">
        <f>IF(MIR_2021!AS88="","-",MIR_2021!AS88)</f>
        <v>-</v>
      </c>
      <c r="AQ79" s="68">
        <f>+MIR_2021!AT88</f>
        <v>0</v>
      </c>
      <c r="AR79" s="68" t="str">
        <f ca="1">+IF(MIR_2021!AU88="","-",IF(AT79="No aplica","-",IF(MIR_2021!AU88="Sin avance","Sin avance",IF(MIR_2021!AU88&lt;&gt;"Sin avance",IFERROR(_xlfn.FORMULATEXT(MIR_2021!AU88),CONCATENATE("=",MIR_2021!AU88)),"0"))))</f>
        <v>-</v>
      </c>
      <c r="AS79" s="68">
        <f>+MIR_2021!AV88</f>
        <v>0</v>
      </c>
      <c r="AT79" s="68">
        <f>+MIR_2021!AW88</f>
        <v>0</v>
      </c>
      <c r="AU79" s="68">
        <f>+MIR_2021!AX88</f>
        <v>0</v>
      </c>
      <c r="AV79" s="78" t="str">
        <f>IF(MIR_2021!AY88="","-",MIR_2021!AY88)</f>
        <v>-</v>
      </c>
      <c r="AW79" s="68">
        <f>+MIR_2021!AZ88</f>
        <v>0</v>
      </c>
      <c r="AX79" s="70" t="str">
        <f ca="1">+IF(MIR_2021!BA88="","-",IF(AZ79="No aplica","-",IF(MIR_2021!BA88="Sin avance","Sin avance",IF(MIR_2021!BA88&lt;&gt;"Sin avance",IFERROR(_xlfn.FORMULATEXT(MIR_2021!BA88),CONCATENATE("=",MIR_2021!BA88)),"0"))))</f>
        <v>-</v>
      </c>
      <c r="AY79" s="68">
        <f>+MIR_2021!BB88</f>
        <v>0</v>
      </c>
      <c r="AZ79" s="68">
        <f>+MIR_2021!BC88</f>
        <v>0</v>
      </c>
      <c r="BA79" s="68">
        <f>+MIR_2021!BD88</f>
        <v>0</v>
      </c>
      <c r="BB79" s="78" t="str">
        <f>IF(MIR_2021!BE88="","-",MIR_2021!BE88)</f>
        <v>-</v>
      </c>
      <c r="BC79" s="68">
        <f>+MIR_2021!BF88</f>
        <v>0</v>
      </c>
      <c r="BD79" s="68" t="str">
        <f ca="1">+IF(MIR_2021!BG88="","-",IF(BF79="No aplica","-",IF(MIR_2021!BG88="Sin avance","Sin avance",IF(MIR_2021!BG88&lt;&gt;"Sin avance",IFERROR(_xlfn.FORMULATEXT(MIR_2021!BG88),CONCATENATE("=",MIR_2021!BG88)),"0"))))</f>
        <v>-</v>
      </c>
      <c r="BE79" s="68">
        <f>+MIR_2021!BH88</f>
        <v>0</v>
      </c>
      <c r="BF79" s="68">
        <f>+MIR_2021!BI88</f>
        <v>0</v>
      </c>
      <c r="BG79" s="68">
        <f>+MIR_2021!BJ88</f>
        <v>0</v>
      </c>
      <c r="BH79" s="78" t="str">
        <f>IF(MIR_2021!BK88="","-",MIR_2021!BK88)</f>
        <v>-</v>
      </c>
      <c r="BI79" s="68">
        <f>+MIR_2021!AH88</f>
        <v>0</v>
      </c>
      <c r="BJ79" s="71" t="str">
        <f ca="1">+IF(MIR_2021!AI88="","-",IF(BL79="No aplica","-",IF(MIR_2021!AI88="Sin avance","Sin avance",IF(MIR_2021!AI88&lt;&gt;"Sin avance",IFERROR(_xlfn.FORMULATEXT(MIR_2021!AI88),CONCATENATE("=",MIR_2021!AI88)),"-"))))</f>
        <v>-</v>
      </c>
      <c r="BK79" s="68">
        <f>+MIR_2021!AJ88</f>
        <v>0</v>
      </c>
      <c r="BL79" s="68">
        <f>+MIR_2021!AK88</f>
        <v>0</v>
      </c>
      <c r="BM79" s="68">
        <f>+MIR_2021!AL88</f>
        <v>0</v>
      </c>
      <c r="BN79" s="78" t="str">
        <f>IF(MIR_2021!AM88="","-",MIR_2021!AM88)</f>
        <v>-</v>
      </c>
      <c r="BO79" s="119" t="str">
        <f>IF(MIR_2021!BL88="","-",MIR_2021!BL88)</f>
        <v>-</v>
      </c>
      <c r="BP79" s="119" t="str">
        <f>IF(MIR_2021!BM88="","-",MIR_2021!BM88)</f>
        <v>-</v>
      </c>
      <c r="BQ79" s="119" t="str">
        <f>IF(MIR_2021!BN88="","-",MIR_2021!BN88)</f>
        <v>-</v>
      </c>
      <c r="BR79" s="119" t="str">
        <f>IF(MIR_2021!BO88="","-",MIR_2021!BO88)</f>
        <v>-</v>
      </c>
      <c r="BS79" s="74" t="str">
        <f>IF(MIR_2021!BP88="","-",MIR_2021!BP88)</f>
        <v>-</v>
      </c>
      <c r="BT79" s="119" t="str">
        <f>IF(MIR_2021!BR88="","-",MIR_2021!BR88)</f>
        <v>-</v>
      </c>
      <c r="BU79" s="119" t="str">
        <f>IF(MIR_2021!BS88="","-",MIR_2021!BS88)</f>
        <v>-</v>
      </c>
      <c r="BV79" s="74" t="str">
        <f>IF(MIR_2021!BT88="","-",MIR_2021!BT88)</f>
        <v>-</v>
      </c>
      <c r="BW79" s="74" t="str">
        <f>IF(MIR_2021!BU88="","-",MIR_2021!BU88)</f>
        <v>-</v>
      </c>
      <c r="BX79" s="74" t="str">
        <f>IF(MIR_2021!BV88="","-",MIR_2021!BV88)</f>
        <v>-</v>
      </c>
      <c r="BY79" s="74" t="str">
        <f>IF(MIR_2021!BW88="","-",MIR_2021!BW88)</f>
        <v>-</v>
      </c>
      <c r="BZ79" s="74" t="str">
        <f>IF(MIR_2021!BX88="","-",MIR_2021!BX88)</f>
        <v>-</v>
      </c>
      <c r="CA79" s="119" t="str">
        <f>IF(MIR_2021!BY88="","-",MIR_2021!BY88)</f>
        <v>-</v>
      </c>
      <c r="CB79" s="119" t="str">
        <f>IF(MIR_2021!BZ88="","-",MIR_2021!BZ88)</f>
        <v>-</v>
      </c>
      <c r="CC79" s="74" t="str">
        <f>IF(MIR_2021!CA88="","-",MIR_2021!CA88)</f>
        <v>-</v>
      </c>
      <c r="CD79" s="74" t="str">
        <f>IF(MIR_2021!CB88="","-",MIR_2021!CB88)</f>
        <v>-</v>
      </c>
      <c r="CE79" s="74" t="str">
        <f>IF(MIR_2021!CC88="","-",MIR_2021!CC88)</f>
        <v>-</v>
      </c>
      <c r="CF79" s="74" t="str">
        <f>IF(MIR_2021!CD88="","-",MIR_2021!CD88)</f>
        <v>-</v>
      </c>
      <c r="CG79" s="74" t="str">
        <f>IF(MIR_2021!CE88="","-",MIR_2021!CE88)</f>
        <v>-</v>
      </c>
      <c r="CH79" s="119" t="str">
        <f>IF(MIR_2021!CF88="","-",MIR_2021!CF88)</f>
        <v>-</v>
      </c>
      <c r="CI79" s="119" t="str">
        <f>IF(MIR_2021!CG88="","-",MIR_2021!CG88)</f>
        <v>-</v>
      </c>
      <c r="CJ79" s="74" t="str">
        <f>IF(MIR_2021!CH88="","-",MIR_2021!CH88)</f>
        <v>-</v>
      </c>
      <c r="CK79" s="74" t="str">
        <f>IF(MIR_2021!CI88="","-",MIR_2021!CI88)</f>
        <v>-</v>
      </c>
      <c r="CL79" s="74" t="str">
        <f>IF(MIR_2021!CJ88="","-",MIR_2021!CJ88)</f>
        <v>-</v>
      </c>
      <c r="CM79" s="74" t="str">
        <f>IF(MIR_2021!CK88="","-",MIR_2021!CK88)</f>
        <v>-</v>
      </c>
      <c r="CN79" s="74" t="str">
        <f>IF(MIR_2021!CL88="","-",MIR_2021!CL88)</f>
        <v>-</v>
      </c>
      <c r="CO79" s="119" t="str">
        <f>IF(MIR_2021!CM88="","-",MIR_2021!CM88)</f>
        <v>-</v>
      </c>
      <c r="CP79" s="119" t="str">
        <f>IF(MIR_2021!CN88="","-",MIR_2021!CN88)</f>
        <v>-</v>
      </c>
      <c r="CQ79" s="74" t="str">
        <f>IF(MIR_2021!CO88="","-",MIR_2021!CO88)</f>
        <v>-</v>
      </c>
      <c r="CR79" s="74" t="str">
        <f>IF(MIR_2021!CP88="","-",MIR_2021!CP88)</f>
        <v>-</v>
      </c>
      <c r="CS79" s="74" t="str">
        <f>IF(MIR_2021!CQ88="","-",MIR_2021!CQ88)</f>
        <v>-</v>
      </c>
      <c r="CT79" s="74" t="str">
        <f>IF(MIR_2021!CR88="","-",MIR_2021!CR88)</f>
        <v>-</v>
      </c>
      <c r="CU79" s="74" t="str">
        <f>IF(MIR_2021!CS88="","-",MIR_2021!CS88)</f>
        <v>-</v>
      </c>
    </row>
    <row r="80" spans="1:99" s="68" customFormat="1" ht="13" x14ac:dyDescent="0.15">
      <c r="A80" s="67">
        <f>+VLOOKUP($D80,Catálogos!$A$14:$E$40,5,0)</f>
        <v>2</v>
      </c>
      <c r="B80" s="69" t="str">
        <f>+VLOOKUP(D80,Catálogos!$A$14:$C$40,3,FALSE)</f>
        <v>Promover el pleno ejercicio de los derechos de acceso a la información pública y de protección de datos personales, así como la transparencia y apertura de las instituciones públicas.</v>
      </c>
      <c r="C80" s="69" t="str">
        <f>+VLOOKUP(D80,Catálogos!$A$14:$F$40,6,FALSE)</f>
        <v>Presidencia</v>
      </c>
      <c r="D80" s="68" t="str">
        <f>+MID(MIR_2021!$D$6,1,3)</f>
        <v>170</v>
      </c>
      <c r="E80" s="69" t="str">
        <f>+MID(MIR_2021!$D$6,7,150)</f>
        <v>Dirección General de Comunicación Social y Difusión</v>
      </c>
      <c r="F80" s="68" t="str">
        <f>IF(MIR_2021!B89=0,F79,MIR_2021!B89)</f>
        <v>GOA09</v>
      </c>
      <c r="G80" s="68" t="str">
        <f>IF(MIR_2021!C89=0,G79,MIR_2021!C89)</f>
        <v>Actividad</v>
      </c>
      <c r="H80" s="69" t="str">
        <f>IF(MIR_2021!D89="",H79,MIR_2021!D89)</f>
        <v>2.2 Aplicación de una encuesta institucional de diagnóstico de los instrumentos de comunicación interna y el impacto de sus mensajes entre el personal del Instituto.</v>
      </c>
      <c r="I80" s="69">
        <f>+MIR_2021!E89</f>
        <v>0</v>
      </c>
      <c r="J80" s="69">
        <f>+MIR_2021!F89</f>
        <v>0</v>
      </c>
      <c r="K80" s="69">
        <f>+MIR_2021!G89</f>
        <v>0</v>
      </c>
      <c r="L80" s="69">
        <f>+MIR_2021!H89</f>
        <v>0</v>
      </c>
      <c r="M80" s="69">
        <f>+MIR_2021!I89</f>
        <v>0</v>
      </c>
      <c r="N80" s="69">
        <f>+MIR_2021!J89</f>
        <v>0</v>
      </c>
      <c r="O80" s="69">
        <f>+MIR_2021!K89</f>
        <v>0</v>
      </c>
      <c r="P80" s="69">
        <f>+MIR_2021!L89</f>
        <v>0</v>
      </c>
      <c r="Q80" s="69">
        <f>+MIR_2021!M89</f>
        <v>0</v>
      </c>
      <c r="R80" s="69">
        <f>+MIR_2021!N89</f>
        <v>0</v>
      </c>
      <c r="S80" s="69">
        <f>+MIR_2021!O89</f>
        <v>0</v>
      </c>
      <c r="T80" s="69">
        <f>+MIR_2021!P89</f>
        <v>0</v>
      </c>
      <c r="U80" s="69">
        <f>+MIR_2021!Q89</f>
        <v>0</v>
      </c>
      <c r="V80" s="69" t="str">
        <f>IF(MIR_2021!R89=0,V79,MIR_2021!R89)</f>
        <v>Anual</v>
      </c>
      <c r="W80" s="69" t="str">
        <f>IF(MIR_2021!S89=0,W79,MIR_2021!S89)</f>
        <v>Porcentaje</v>
      </c>
      <c r="X80" s="69">
        <f>+MIR_2021!V89</f>
        <v>0</v>
      </c>
      <c r="Y80" s="69">
        <f>+MIR_2021!W89</f>
        <v>0</v>
      </c>
      <c r="Z80" s="69">
        <f>+MIR_2021!X89</f>
        <v>0</v>
      </c>
      <c r="AA80" s="69" t="str">
        <f>IF(AND(MIR_2021!Y89="",H80=H79),AA79,MIR_2021!Y89)</f>
        <v>Los resultados de la encuesta son obtenidos en tiempo y forma.</v>
      </c>
      <c r="AB80" s="69">
        <f>+MIR_2021!Z89</f>
        <v>0</v>
      </c>
      <c r="AC80" s="69">
        <f>+MIR_2021!AA89</f>
        <v>0</v>
      </c>
      <c r="AD80" s="69">
        <f>+MIR_2021!AB89</f>
        <v>0</v>
      </c>
      <c r="AE80" s="77">
        <f>+MIR_2021!AC89</f>
        <v>0</v>
      </c>
      <c r="AF80" s="77">
        <f>+MIR_2021!AD89</f>
        <v>0</v>
      </c>
      <c r="AG80" s="68">
        <f>+MIR_2021!AE89</f>
        <v>0</v>
      </c>
      <c r="AH80" s="68">
        <f>+MIR_2021!AF89</f>
        <v>0</v>
      </c>
      <c r="AI80" s="68">
        <f>+MIR_2021!AG89</f>
        <v>0</v>
      </c>
      <c r="AJ80" s="68">
        <f>+MIR_2021!AH89</f>
        <v>0</v>
      </c>
      <c r="AK80" s="68">
        <f>+MIR_2021!AN89</f>
        <v>0</v>
      </c>
      <c r="AL80" s="68" t="str">
        <f ca="1">IF(MIR_2021!AO89="","-",IF(AN80="No aplica","-",IF(MIR_2021!AO89="Sin avance","Sin avance",IF(MIR_2021!AO89&lt;&gt;"Sin avance",IFERROR(_xlfn.FORMULATEXT(MIR_2021!AO89),CONCATENATE("=",MIR_2021!AO89)),"0"))))</f>
        <v>-</v>
      </c>
      <c r="AM80" s="68">
        <f>+MIR_2021!AP89</f>
        <v>0</v>
      </c>
      <c r="AN80" s="68">
        <f>+MIR_2021!AQ89</f>
        <v>0</v>
      </c>
      <c r="AO80" s="68">
        <f>+MIR_2021!AR89</f>
        <v>0</v>
      </c>
      <c r="AP80" s="78" t="str">
        <f>IF(MIR_2021!AS89="","-",MIR_2021!AS89)</f>
        <v>-</v>
      </c>
      <c r="AQ80" s="68">
        <f>+MIR_2021!AT89</f>
        <v>0</v>
      </c>
      <c r="AR80" s="68" t="str">
        <f ca="1">+IF(MIR_2021!AU89="","-",IF(AT80="No aplica","-",IF(MIR_2021!AU89="Sin avance","Sin avance",IF(MIR_2021!AU89&lt;&gt;"Sin avance",IFERROR(_xlfn.FORMULATEXT(MIR_2021!AU89),CONCATENATE("=",MIR_2021!AU89)),"0"))))</f>
        <v>-</v>
      </c>
      <c r="AS80" s="68">
        <f>+MIR_2021!AV89</f>
        <v>0</v>
      </c>
      <c r="AT80" s="68">
        <f>+MIR_2021!AW89</f>
        <v>0</v>
      </c>
      <c r="AU80" s="68">
        <f>+MIR_2021!AX89</f>
        <v>0</v>
      </c>
      <c r="AV80" s="78" t="str">
        <f>IF(MIR_2021!AY89="","-",MIR_2021!AY89)</f>
        <v>-</v>
      </c>
      <c r="AW80" s="68">
        <f>+MIR_2021!AZ89</f>
        <v>0</v>
      </c>
      <c r="AX80" s="70" t="str">
        <f ca="1">+IF(MIR_2021!BA89="","-",IF(AZ80="No aplica","-",IF(MIR_2021!BA89="Sin avance","Sin avance",IF(MIR_2021!BA89&lt;&gt;"Sin avance",IFERROR(_xlfn.FORMULATEXT(MIR_2021!BA89),CONCATENATE("=",MIR_2021!BA89)),"0"))))</f>
        <v>-</v>
      </c>
      <c r="AY80" s="68">
        <f>+MIR_2021!BB89</f>
        <v>0</v>
      </c>
      <c r="AZ80" s="68">
        <f>+MIR_2021!BC89</f>
        <v>0</v>
      </c>
      <c r="BA80" s="68">
        <f>+MIR_2021!BD89</f>
        <v>0</v>
      </c>
      <c r="BB80" s="78" t="str">
        <f>IF(MIR_2021!BE89="","-",MIR_2021!BE89)</f>
        <v>-</v>
      </c>
      <c r="BC80" s="68">
        <f>+MIR_2021!BF89</f>
        <v>0</v>
      </c>
      <c r="BD80" s="68" t="str">
        <f ca="1">+IF(MIR_2021!BG89="","-",IF(BF80="No aplica","-",IF(MIR_2021!BG89="Sin avance","Sin avance",IF(MIR_2021!BG89&lt;&gt;"Sin avance",IFERROR(_xlfn.FORMULATEXT(MIR_2021!BG89),CONCATENATE("=",MIR_2021!BG89)),"0"))))</f>
        <v>-</v>
      </c>
      <c r="BE80" s="68">
        <f>+MIR_2021!BH89</f>
        <v>0</v>
      </c>
      <c r="BF80" s="68">
        <f>+MIR_2021!BI89</f>
        <v>0</v>
      </c>
      <c r="BG80" s="68">
        <f>+MIR_2021!BJ89</f>
        <v>0</v>
      </c>
      <c r="BH80" s="78" t="str">
        <f>IF(MIR_2021!BK89="","-",MIR_2021!BK89)</f>
        <v>-</v>
      </c>
      <c r="BI80" s="68">
        <f>+MIR_2021!AH89</f>
        <v>0</v>
      </c>
      <c r="BJ80" s="71" t="str">
        <f ca="1">+IF(MIR_2021!AI89="","-",IF(BL80="No aplica","-",IF(MIR_2021!AI89="Sin avance","Sin avance",IF(MIR_2021!AI89&lt;&gt;"Sin avance",IFERROR(_xlfn.FORMULATEXT(MIR_2021!AI89),CONCATENATE("=",MIR_2021!AI89)),"-"))))</f>
        <v>-</v>
      </c>
      <c r="BK80" s="68">
        <f>+MIR_2021!AJ89</f>
        <v>0</v>
      </c>
      <c r="BL80" s="68">
        <f>+MIR_2021!AK89</f>
        <v>0</v>
      </c>
      <c r="BM80" s="68">
        <f>+MIR_2021!AL89</f>
        <v>0</v>
      </c>
      <c r="BN80" s="78" t="str">
        <f>IF(MIR_2021!AM89="","-",MIR_2021!AM89)</f>
        <v>-</v>
      </c>
      <c r="BO80" s="119" t="str">
        <f>IF(MIR_2021!BL89="","-",MIR_2021!BL89)</f>
        <v>-</v>
      </c>
      <c r="BP80" s="119" t="str">
        <f>IF(MIR_2021!BM89="","-",MIR_2021!BM89)</f>
        <v>-</v>
      </c>
      <c r="BQ80" s="119" t="str">
        <f>IF(MIR_2021!BN89="","-",MIR_2021!BN89)</f>
        <v>-</v>
      </c>
      <c r="BR80" s="119" t="str">
        <f>IF(MIR_2021!BO89="","-",MIR_2021!BO89)</f>
        <v>-</v>
      </c>
      <c r="BS80" s="74" t="str">
        <f>IF(MIR_2021!BP89="","-",MIR_2021!BP89)</f>
        <v>-</v>
      </c>
      <c r="BT80" s="119" t="str">
        <f>IF(MIR_2021!BR89="","-",MIR_2021!BR89)</f>
        <v>-</v>
      </c>
      <c r="BU80" s="119" t="str">
        <f>IF(MIR_2021!BS89="","-",MIR_2021!BS89)</f>
        <v>-</v>
      </c>
      <c r="BV80" s="74" t="str">
        <f>IF(MIR_2021!BT89="","-",MIR_2021!BT89)</f>
        <v>-</v>
      </c>
      <c r="BW80" s="74" t="str">
        <f>IF(MIR_2021!BU89="","-",MIR_2021!BU89)</f>
        <v>-</v>
      </c>
      <c r="BX80" s="74" t="str">
        <f>IF(MIR_2021!BV89="","-",MIR_2021!BV89)</f>
        <v>-</v>
      </c>
      <c r="BY80" s="74" t="str">
        <f>IF(MIR_2021!BW89="","-",MIR_2021!BW89)</f>
        <v>-</v>
      </c>
      <c r="BZ80" s="74" t="str">
        <f>IF(MIR_2021!BX89="","-",MIR_2021!BX89)</f>
        <v>-</v>
      </c>
      <c r="CA80" s="119" t="str">
        <f>IF(MIR_2021!BY89="","-",MIR_2021!BY89)</f>
        <v>-</v>
      </c>
      <c r="CB80" s="119" t="str">
        <f>IF(MIR_2021!BZ89="","-",MIR_2021!BZ89)</f>
        <v>-</v>
      </c>
      <c r="CC80" s="74" t="str">
        <f>IF(MIR_2021!CA89="","-",MIR_2021!CA89)</f>
        <v>-</v>
      </c>
      <c r="CD80" s="74" t="str">
        <f>IF(MIR_2021!CB89="","-",MIR_2021!CB89)</f>
        <v>-</v>
      </c>
      <c r="CE80" s="74" t="str">
        <f>IF(MIR_2021!CC89="","-",MIR_2021!CC89)</f>
        <v>-</v>
      </c>
      <c r="CF80" s="74" t="str">
        <f>IF(MIR_2021!CD89="","-",MIR_2021!CD89)</f>
        <v>-</v>
      </c>
      <c r="CG80" s="74" t="str">
        <f>IF(MIR_2021!CE89="","-",MIR_2021!CE89)</f>
        <v>-</v>
      </c>
      <c r="CH80" s="119" t="str">
        <f>IF(MIR_2021!CF89="","-",MIR_2021!CF89)</f>
        <v>-</v>
      </c>
      <c r="CI80" s="119" t="str">
        <f>IF(MIR_2021!CG89="","-",MIR_2021!CG89)</f>
        <v>-</v>
      </c>
      <c r="CJ80" s="74" t="str">
        <f>IF(MIR_2021!CH89="","-",MIR_2021!CH89)</f>
        <v>-</v>
      </c>
      <c r="CK80" s="74" t="str">
        <f>IF(MIR_2021!CI89="","-",MIR_2021!CI89)</f>
        <v>-</v>
      </c>
      <c r="CL80" s="74" t="str">
        <f>IF(MIR_2021!CJ89="","-",MIR_2021!CJ89)</f>
        <v>-</v>
      </c>
      <c r="CM80" s="74" t="str">
        <f>IF(MIR_2021!CK89="","-",MIR_2021!CK89)</f>
        <v>-</v>
      </c>
      <c r="CN80" s="74" t="str">
        <f>IF(MIR_2021!CL89="","-",MIR_2021!CL89)</f>
        <v>-</v>
      </c>
      <c r="CO80" s="119" t="str">
        <f>IF(MIR_2021!CM89="","-",MIR_2021!CM89)</f>
        <v>-</v>
      </c>
      <c r="CP80" s="119" t="str">
        <f>IF(MIR_2021!CN89="","-",MIR_2021!CN89)</f>
        <v>-</v>
      </c>
      <c r="CQ80" s="74" t="str">
        <f>IF(MIR_2021!CO89="","-",MIR_2021!CO89)</f>
        <v>-</v>
      </c>
      <c r="CR80" s="74" t="str">
        <f>IF(MIR_2021!CP89="","-",MIR_2021!CP89)</f>
        <v>-</v>
      </c>
      <c r="CS80" s="74" t="str">
        <f>IF(MIR_2021!CQ89="","-",MIR_2021!CQ89)</f>
        <v>-</v>
      </c>
      <c r="CT80" s="74" t="str">
        <f>IF(MIR_2021!CR89="","-",MIR_2021!CR89)</f>
        <v>-</v>
      </c>
      <c r="CU80" s="74" t="str">
        <f>IF(MIR_2021!CS89="","-",MIR_2021!CS89)</f>
        <v>-</v>
      </c>
    </row>
    <row r="81" spans="1:99" s="68" customFormat="1" ht="13" x14ac:dyDescent="0.15">
      <c r="A81" s="67">
        <f>+VLOOKUP($D81,Catálogos!$A$14:$E$40,5,0)</f>
        <v>2</v>
      </c>
      <c r="B81" s="69" t="str">
        <f>+VLOOKUP(D81,Catálogos!$A$14:$C$40,3,FALSE)</f>
        <v>Promover el pleno ejercicio de los derechos de acceso a la información pública y de protección de datos personales, así como la transparencia y apertura de las instituciones públicas.</v>
      </c>
      <c r="C81" s="69" t="str">
        <f>+VLOOKUP(D81,Catálogos!$A$14:$F$40,6,FALSE)</f>
        <v>Presidencia</v>
      </c>
      <c r="D81" s="68" t="str">
        <f>+MID(MIR_2021!$D$6,1,3)</f>
        <v>170</v>
      </c>
      <c r="E81" s="69" t="str">
        <f>+MID(MIR_2021!$D$6,7,150)</f>
        <v>Dirección General de Comunicación Social y Difusión</v>
      </c>
      <c r="F81" s="68" t="str">
        <f>IF(MIR_2021!B90=0,F80,MIR_2021!B90)</f>
        <v>GOA09</v>
      </c>
      <c r="G81" s="68" t="str">
        <f>IF(MIR_2021!C90=0,G80,MIR_2021!C90)</f>
        <v>Actividad</v>
      </c>
      <c r="H81" s="69" t="str">
        <f>IF(MIR_2021!D90="",H80,MIR_2021!D90)</f>
        <v>2.2 Aplicación de una encuesta institucional de diagnóstico de los instrumentos de comunicación interna y el impacto de sus mensajes entre el personal del Instituto.</v>
      </c>
      <c r="I81" s="69">
        <f>+MIR_2021!E90</f>
        <v>0</v>
      </c>
      <c r="J81" s="69">
        <f>+MIR_2021!F90</f>
        <v>0</v>
      </c>
      <c r="K81" s="69">
        <f>+MIR_2021!G90</f>
        <v>0</v>
      </c>
      <c r="L81" s="69">
        <f>+MIR_2021!H90</f>
        <v>0</v>
      </c>
      <c r="M81" s="69">
        <f>+MIR_2021!I90</f>
        <v>0</v>
      </c>
      <c r="N81" s="69">
        <f>+MIR_2021!J90</f>
        <v>0</v>
      </c>
      <c r="O81" s="69">
        <f>+MIR_2021!K90</f>
        <v>0</v>
      </c>
      <c r="P81" s="69">
        <f>+MIR_2021!L90</f>
        <v>0</v>
      </c>
      <c r="Q81" s="69">
        <f>+MIR_2021!M90</f>
        <v>0</v>
      </c>
      <c r="R81" s="69">
        <f>+MIR_2021!N90</f>
        <v>0</v>
      </c>
      <c r="S81" s="69">
        <f>+MIR_2021!O90</f>
        <v>0</v>
      </c>
      <c r="T81" s="69">
        <f>+MIR_2021!P90</f>
        <v>0</v>
      </c>
      <c r="U81" s="69">
        <f>+MIR_2021!Q90</f>
        <v>0</v>
      </c>
      <c r="V81" s="69" t="str">
        <f>IF(MIR_2021!R90=0,V80,MIR_2021!R90)</f>
        <v>Anual</v>
      </c>
      <c r="W81" s="69" t="str">
        <f>IF(MIR_2021!S90=0,W80,MIR_2021!S90)</f>
        <v>Porcentaje</v>
      </c>
      <c r="X81" s="69">
        <f>+MIR_2021!V90</f>
        <v>0</v>
      </c>
      <c r="Y81" s="69">
        <f>+MIR_2021!W90</f>
        <v>0</v>
      </c>
      <c r="Z81" s="69">
        <f>+MIR_2021!X90</f>
        <v>0</v>
      </c>
      <c r="AA81" s="69" t="str">
        <f>IF(AND(MIR_2021!Y90="",H81=H80),AA80,MIR_2021!Y90)</f>
        <v>Los resultados de la encuesta son obtenidos en tiempo y forma.</v>
      </c>
      <c r="AB81" s="69">
        <f>+MIR_2021!Z90</f>
        <v>0</v>
      </c>
      <c r="AC81" s="69">
        <f>+MIR_2021!AA90</f>
        <v>0</v>
      </c>
      <c r="AD81" s="69">
        <f>+MIR_2021!AB90</f>
        <v>0</v>
      </c>
      <c r="AE81" s="77">
        <f>+MIR_2021!AC90</f>
        <v>0</v>
      </c>
      <c r="AF81" s="77">
        <f>+MIR_2021!AD90</f>
        <v>0</v>
      </c>
      <c r="AG81" s="68">
        <f>+MIR_2021!AE90</f>
        <v>0</v>
      </c>
      <c r="AH81" s="68">
        <f>+MIR_2021!AF90</f>
        <v>0</v>
      </c>
      <c r="AI81" s="68">
        <f>+MIR_2021!AG90</f>
        <v>0</v>
      </c>
      <c r="AJ81" s="68">
        <f>+MIR_2021!AH90</f>
        <v>0</v>
      </c>
      <c r="AK81" s="68">
        <f>+MIR_2021!AN90</f>
        <v>0</v>
      </c>
      <c r="AL81" s="68" t="str">
        <f ca="1">IF(MIR_2021!AO90="","-",IF(AN81="No aplica","-",IF(MIR_2021!AO90="Sin avance","Sin avance",IF(MIR_2021!AO90&lt;&gt;"Sin avance",IFERROR(_xlfn.FORMULATEXT(MIR_2021!AO90),CONCATENATE("=",MIR_2021!AO90)),"0"))))</f>
        <v>-</v>
      </c>
      <c r="AM81" s="68">
        <f>+MIR_2021!AP90</f>
        <v>0</v>
      </c>
      <c r="AN81" s="68">
        <f>+MIR_2021!AQ90</f>
        <v>0</v>
      </c>
      <c r="AO81" s="68">
        <f>+MIR_2021!AR90</f>
        <v>0</v>
      </c>
      <c r="AP81" s="78" t="str">
        <f>IF(MIR_2021!AS90="","-",MIR_2021!AS90)</f>
        <v>-</v>
      </c>
      <c r="AQ81" s="68">
        <f>+MIR_2021!AT90</f>
        <v>0</v>
      </c>
      <c r="AR81" s="68" t="str">
        <f ca="1">+IF(MIR_2021!AU90="","-",IF(AT81="No aplica","-",IF(MIR_2021!AU90="Sin avance","Sin avance",IF(MIR_2021!AU90&lt;&gt;"Sin avance",IFERROR(_xlfn.FORMULATEXT(MIR_2021!AU90),CONCATENATE("=",MIR_2021!AU90)),"0"))))</f>
        <v>-</v>
      </c>
      <c r="AS81" s="68">
        <f>+MIR_2021!AV90</f>
        <v>0</v>
      </c>
      <c r="AT81" s="68">
        <f>+MIR_2021!AW90</f>
        <v>0</v>
      </c>
      <c r="AU81" s="68">
        <f>+MIR_2021!AX90</f>
        <v>0</v>
      </c>
      <c r="AV81" s="78" t="str">
        <f>IF(MIR_2021!AY90="","-",MIR_2021!AY90)</f>
        <v>-</v>
      </c>
      <c r="AW81" s="68">
        <f>+MIR_2021!AZ90</f>
        <v>0</v>
      </c>
      <c r="AX81" s="70" t="str">
        <f ca="1">+IF(MIR_2021!BA90="","-",IF(AZ81="No aplica","-",IF(MIR_2021!BA90="Sin avance","Sin avance",IF(MIR_2021!BA90&lt;&gt;"Sin avance",IFERROR(_xlfn.FORMULATEXT(MIR_2021!BA90),CONCATENATE("=",MIR_2021!BA90)),"0"))))</f>
        <v>-</v>
      </c>
      <c r="AY81" s="68">
        <f>+MIR_2021!BB90</f>
        <v>0</v>
      </c>
      <c r="AZ81" s="68">
        <f>+MIR_2021!BC90</f>
        <v>0</v>
      </c>
      <c r="BA81" s="68">
        <f>+MIR_2021!BD90</f>
        <v>0</v>
      </c>
      <c r="BB81" s="78" t="str">
        <f>IF(MIR_2021!BE90="","-",MIR_2021!BE90)</f>
        <v>-</v>
      </c>
      <c r="BC81" s="68">
        <f>+MIR_2021!BF90</f>
        <v>0</v>
      </c>
      <c r="BD81" s="68" t="str">
        <f ca="1">+IF(MIR_2021!BG90="","-",IF(BF81="No aplica","-",IF(MIR_2021!BG90="Sin avance","Sin avance",IF(MIR_2021!BG90&lt;&gt;"Sin avance",IFERROR(_xlfn.FORMULATEXT(MIR_2021!BG90),CONCATENATE("=",MIR_2021!BG90)),"0"))))</f>
        <v>-</v>
      </c>
      <c r="BE81" s="68">
        <f>+MIR_2021!BH90</f>
        <v>0</v>
      </c>
      <c r="BF81" s="68">
        <f>+MIR_2021!BI90</f>
        <v>0</v>
      </c>
      <c r="BG81" s="68">
        <f>+MIR_2021!BJ90</f>
        <v>0</v>
      </c>
      <c r="BH81" s="78" t="str">
        <f>IF(MIR_2021!BK90="","-",MIR_2021!BK90)</f>
        <v>-</v>
      </c>
      <c r="BI81" s="68">
        <f>+MIR_2021!AH90</f>
        <v>0</v>
      </c>
      <c r="BJ81" s="71" t="str">
        <f ca="1">+IF(MIR_2021!AI90="","-",IF(BL81="No aplica","-",IF(MIR_2021!AI90="Sin avance","Sin avance",IF(MIR_2021!AI90&lt;&gt;"Sin avance",IFERROR(_xlfn.FORMULATEXT(MIR_2021!AI90),CONCATENATE("=",MIR_2021!AI90)),"-"))))</f>
        <v>-</v>
      </c>
      <c r="BK81" s="68">
        <f>+MIR_2021!AJ90</f>
        <v>0</v>
      </c>
      <c r="BL81" s="68">
        <f>+MIR_2021!AK90</f>
        <v>0</v>
      </c>
      <c r="BM81" s="68">
        <f>+MIR_2021!AL90</f>
        <v>0</v>
      </c>
      <c r="BN81" s="78" t="str">
        <f>IF(MIR_2021!AM90="","-",MIR_2021!AM90)</f>
        <v>-</v>
      </c>
      <c r="BO81" s="119" t="str">
        <f>IF(MIR_2021!BL90="","-",MIR_2021!BL90)</f>
        <v>-</v>
      </c>
      <c r="BP81" s="119" t="str">
        <f>IF(MIR_2021!BM90="","-",MIR_2021!BM90)</f>
        <v>-</v>
      </c>
      <c r="BQ81" s="119" t="str">
        <f>IF(MIR_2021!BN90="","-",MIR_2021!BN90)</f>
        <v>-</v>
      </c>
      <c r="BR81" s="119" t="str">
        <f>IF(MIR_2021!BO90="","-",MIR_2021!BO90)</f>
        <v>-</v>
      </c>
      <c r="BS81" s="74" t="str">
        <f>IF(MIR_2021!BP90="","-",MIR_2021!BP90)</f>
        <v>-</v>
      </c>
      <c r="BT81" s="119" t="str">
        <f>IF(MIR_2021!BR90="","-",MIR_2021!BR90)</f>
        <v>-</v>
      </c>
      <c r="BU81" s="119" t="str">
        <f>IF(MIR_2021!BS90="","-",MIR_2021!BS90)</f>
        <v>-</v>
      </c>
      <c r="BV81" s="74" t="str">
        <f>IF(MIR_2021!BT90="","-",MIR_2021!BT90)</f>
        <v>-</v>
      </c>
      <c r="BW81" s="74" t="str">
        <f>IF(MIR_2021!BU90="","-",MIR_2021!BU90)</f>
        <v>-</v>
      </c>
      <c r="BX81" s="74" t="str">
        <f>IF(MIR_2021!BV90="","-",MIR_2021!BV90)</f>
        <v>-</v>
      </c>
      <c r="BY81" s="74" t="str">
        <f>IF(MIR_2021!BW90="","-",MIR_2021!BW90)</f>
        <v>-</v>
      </c>
      <c r="BZ81" s="74" t="str">
        <f>IF(MIR_2021!BX90="","-",MIR_2021!BX90)</f>
        <v>-</v>
      </c>
      <c r="CA81" s="119" t="str">
        <f>IF(MIR_2021!BY90="","-",MIR_2021!BY90)</f>
        <v>-</v>
      </c>
      <c r="CB81" s="119" t="str">
        <f>IF(MIR_2021!BZ90="","-",MIR_2021!BZ90)</f>
        <v>-</v>
      </c>
      <c r="CC81" s="74" t="str">
        <f>IF(MIR_2021!CA90="","-",MIR_2021!CA90)</f>
        <v>-</v>
      </c>
      <c r="CD81" s="74" t="str">
        <f>IF(MIR_2021!CB90="","-",MIR_2021!CB90)</f>
        <v>-</v>
      </c>
      <c r="CE81" s="74" t="str">
        <f>IF(MIR_2021!CC90="","-",MIR_2021!CC90)</f>
        <v>-</v>
      </c>
      <c r="CF81" s="74" t="str">
        <f>IF(MIR_2021!CD90="","-",MIR_2021!CD90)</f>
        <v>-</v>
      </c>
      <c r="CG81" s="74" t="str">
        <f>IF(MIR_2021!CE90="","-",MIR_2021!CE90)</f>
        <v>-</v>
      </c>
      <c r="CH81" s="119" t="str">
        <f>IF(MIR_2021!CF90="","-",MIR_2021!CF90)</f>
        <v>-</v>
      </c>
      <c r="CI81" s="119" t="str">
        <f>IF(MIR_2021!CG90="","-",MIR_2021!CG90)</f>
        <v>-</v>
      </c>
      <c r="CJ81" s="74" t="str">
        <f>IF(MIR_2021!CH90="","-",MIR_2021!CH90)</f>
        <v>-</v>
      </c>
      <c r="CK81" s="74" t="str">
        <f>IF(MIR_2021!CI90="","-",MIR_2021!CI90)</f>
        <v>-</v>
      </c>
      <c r="CL81" s="74" t="str">
        <f>IF(MIR_2021!CJ90="","-",MIR_2021!CJ90)</f>
        <v>-</v>
      </c>
      <c r="CM81" s="74" t="str">
        <f>IF(MIR_2021!CK90="","-",MIR_2021!CK90)</f>
        <v>-</v>
      </c>
      <c r="CN81" s="74" t="str">
        <f>IF(MIR_2021!CL90="","-",MIR_2021!CL90)</f>
        <v>-</v>
      </c>
      <c r="CO81" s="119" t="str">
        <f>IF(MIR_2021!CM90="","-",MIR_2021!CM90)</f>
        <v>-</v>
      </c>
      <c r="CP81" s="119" t="str">
        <f>IF(MIR_2021!CN90="","-",MIR_2021!CN90)</f>
        <v>-</v>
      </c>
      <c r="CQ81" s="74" t="str">
        <f>IF(MIR_2021!CO90="","-",MIR_2021!CO90)</f>
        <v>-</v>
      </c>
      <c r="CR81" s="74" t="str">
        <f>IF(MIR_2021!CP90="","-",MIR_2021!CP90)</f>
        <v>-</v>
      </c>
      <c r="CS81" s="74" t="str">
        <f>IF(MIR_2021!CQ90="","-",MIR_2021!CQ90)</f>
        <v>-</v>
      </c>
      <c r="CT81" s="74" t="str">
        <f>IF(MIR_2021!CR90="","-",MIR_2021!CR90)</f>
        <v>-</v>
      </c>
      <c r="CU81" s="74" t="str">
        <f>IF(MIR_2021!CS90="","-",MIR_2021!CS90)</f>
        <v>-</v>
      </c>
    </row>
    <row r="82" spans="1:99" s="68" customFormat="1" ht="13" x14ac:dyDescent="0.15">
      <c r="A82" s="67">
        <f>+VLOOKUP($D82,Catálogos!$A$14:$E$40,5,0)</f>
        <v>2</v>
      </c>
      <c r="B82" s="69" t="str">
        <f>+VLOOKUP(D82,Catálogos!$A$14:$C$40,3,FALSE)</f>
        <v>Promover el pleno ejercicio de los derechos de acceso a la información pública y de protección de datos personales, así como la transparencia y apertura de las instituciones públicas.</v>
      </c>
      <c r="C82" s="69" t="str">
        <f>+VLOOKUP(D82,Catálogos!$A$14:$F$40,6,FALSE)</f>
        <v>Presidencia</v>
      </c>
      <c r="D82" s="68" t="str">
        <f>+MID(MIR_2021!$D$6,1,3)</f>
        <v>170</v>
      </c>
      <c r="E82" s="69" t="str">
        <f>+MID(MIR_2021!$D$6,7,150)</f>
        <v>Dirección General de Comunicación Social y Difusión</v>
      </c>
      <c r="F82" s="68" t="str">
        <f>IF(MIR_2021!B91=0,F81,MIR_2021!B91)</f>
        <v>GOA09</v>
      </c>
      <c r="G82" s="68" t="str">
        <f>IF(MIR_2021!C91=0,G81,MIR_2021!C91)</f>
        <v>Actividad</v>
      </c>
      <c r="H82" s="69" t="str">
        <f>IF(MIR_2021!D91="",H81,MIR_2021!D91)</f>
        <v>2.2 Aplicación de una encuesta institucional de diagnóstico de los instrumentos de comunicación interna y el impacto de sus mensajes entre el personal del Instituto.</v>
      </c>
      <c r="I82" s="69">
        <f>+MIR_2021!E91</f>
        <v>0</v>
      </c>
      <c r="J82" s="69">
        <f>+MIR_2021!F91</f>
        <v>0</v>
      </c>
      <c r="K82" s="69">
        <f>+MIR_2021!G91</f>
        <v>0</v>
      </c>
      <c r="L82" s="69">
        <f>+MIR_2021!H91</f>
        <v>0</v>
      </c>
      <c r="M82" s="69">
        <f>+MIR_2021!I91</f>
        <v>0</v>
      </c>
      <c r="N82" s="69">
        <f>+MIR_2021!J91</f>
        <v>0</v>
      </c>
      <c r="O82" s="69">
        <f>+MIR_2021!K91</f>
        <v>0</v>
      </c>
      <c r="P82" s="69">
        <f>+MIR_2021!L91</f>
        <v>0</v>
      </c>
      <c r="Q82" s="69">
        <f>+MIR_2021!M91</f>
        <v>0</v>
      </c>
      <c r="R82" s="69">
        <f>+MIR_2021!N91</f>
        <v>0</v>
      </c>
      <c r="S82" s="69">
        <f>+MIR_2021!O91</f>
        <v>0</v>
      </c>
      <c r="T82" s="69">
        <f>+MIR_2021!P91</f>
        <v>0</v>
      </c>
      <c r="U82" s="69">
        <f>+MIR_2021!Q91</f>
        <v>0</v>
      </c>
      <c r="V82" s="69" t="str">
        <f>IF(MIR_2021!R91=0,V81,MIR_2021!R91)</f>
        <v>Anual</v>
      </c>
      <c r="W82" s="69" t="str">
        <f>IF(MIR_2021!S91=0,W81,MIR_2021!S91)</f>
        <v>Porcentaje</v>
      </c>
      <c r="X82" s="69">
        <f>+MIR_2021!V91</f>
        <v>0</v>
      </c>
      <c r="Y82" s="69">
        <f>+MIR_2021!W91</f>
        <v>0</v>
      </c>
      <c r="Z82" s="69">
        <f>+MIR_2021!X91</f>
        <v>0</v>
      </c>
      <c r="AA82" s="69" t="str">
        <f>IF(AND(MIR_2021!Y91="",H82=H81),AA81,MIR_2021!Y91)</f>
        <v>Los resultados de la encuesta son obtenidos en tiempo y forma.</v>
      </c>
      <c r="AB82" s="69">
        <f>+MIR_2021!Z91</f>
        <v>0</v>
      </c>
      <c r="AC82" s="69">
        <f>+MIR_2021!AA91</f>
        <v>0</v>
      </c>
      <c r="AD82" s="69">
        <f>+MIR_2021!AB91</f>
        <v>0</v>
      </c>
      <c r="AE82" s="77">
        <f>+MIR_2021!AC91</f>
        <v>0</v>
      </c>
      <c r="AF82" s="77">
        <f>+MIR_2021!AD91</f>
        <v>0</v>
      </c>
      <c r="AG82" s="68">
        <f>+MIR_2021!AE91</f>
        <v>0</v>
      </c>
      <c r="AH82" s="68">
        <f>+MIR_2021!AF91</f>
        <v>0</v>
      </c>
      <c r="AI82" s="68">
        <f>+MIR_2021!AG91</f>
        <v>0</v>
      </c>
      <c r="AJ82" s="68">
        <f>+MIR_2021!AH91</f>
        <v>0</v>
      </c>
      <c r="AK82" s="68">
        <f>+MIR_2021!AN91</f>
        <v>0</v>
      </c>
      <c r="AL82" s="68" t="str">
        <f ca="1">IF(MIR_2021!AO91="","-",IF(AN82="No aplica","-",IF(MIR_2021!AO91="Sin avance","Sin avance",IF(MIR_2021!AO91&lt;&gt;"Sin avance",IFERROR(_xlfn.FORMULATEXT(MIR_2021!AO91),CONCATENATE("=",MIR_2021!AO91)),"0"))))</f>
        <v>-</v>
      </c>
      <c r="AM82" s="68">
        <f>+MIR_2021!AP91</f>
        <v>0</v>
      </c>
      <c r="AN82" s="68">
        <f>+MIR_2021!AQ91</f>
        <v>0</v>
      </c>
      <c r="AO82" s="68">
        <f>+MIR_2021!AR91</f>
        <v>0</v>
      </c>
      <c r="AP82" s="78" t="str">
        <f>IF(MIR_2021!AS91="","-",MIR_2021!AS91)</f>
        <v>-</v>
      </c>
      <c r="AQ82" s="68">
        <f>+MIR_2021!AT91</f>
        <v>0</v>
      </c>
      <c r="AR82" s="68" t="str">
        <f ca="1">+IF(MIR_2021!AU91="","-",IF(AT82="No aplica","-",IF(MIR_2021!AU91="Sin avance","Sin avance",IF(MIR_2021!AU91&lt;&gt;"Sin avance",IFERROR(_xlfn.FORMULATEXT(MIR_2021!AU91),CONCATENATE("=",MIR_2021!AU91)),"0"))))</f>
        <v>-</v>
      </c>
      <c r="AS82" s="68">
        <f>+MIR_2021!AV91</f>
        <v>0</v>
      </c>
      <c r="AT82" s="68">
        <f>+MIR_2021!AW91</f>
        <v>0</v>
      </c>
      <c r="AU82" s="68">
        <f>+MIR_2021!AX91</f>
        <v>0</v>
      </c>
      <c r="AV82" s="78" t="str">
        <f>IF(MIR_2021!AY91="","-",MIR_2021!AY91)</f>
        <v>-</v>
      </c>
      <c r="AW82" s="68">
        <f>+MIR_2021!AZ91</f>
        <v>0</v>
      </c>
      <c r="AX82" s="70" t="str">
        <f ca="1">+IF(MIR_2021!BA91="","-",IF(AZ82="No aplica","-",IF(MIR_2021!BA91="Sin avance","Sin avance",IF(MIR_2021!BA91&lt;&gt;"Sin avance",IFERROR(_xlfn.FORMULATEXT(MIR_2021!BA91),CONCATENATE("=",MIR_2021!BA91)),"0"))))</f>
        <v>-</v>
      </c>
      <c r="AY82" s="68">
        <f>+MIR_2021!BB91</f>
        <v>0</v>
      </c>
      <c r="AZ82" s="68">
        <f>+MIR_2021!BC91</f>
        <v>0</v>
      </c>
      <c r="BA82" s="68">
        <f>+MIR_2021!BD91</f>
        <v>0</v>
      </c>
      <c r="BB82" s="78" t="str">
        <f>IF(MIR_2021!BE91="","-",MIR_2021!BE91)</f>
        <v>-</v>
      </c>
      <c r="BC82" s="68">
        <f>+MIR_2021!BF91</f>
        <v>0</v>
      </c>
      <c r="BD82" s="68" t="str">
        <f ca="1">+IF(MIR_2021!BG91="","-",IF(BF82="No aplica","-",IF(MIR_2021!BG91="Sin avance","Sin avance",IF(MIR_2021!BG91&lt;&gt;"Sin avance",IFERROR(_xlfn.FORMULATEXT(MIR_2021!BG91),CONCATENATE("=",MIR_2021!BG91)),"0"))))</f>
        <v>-</v>
      </c>
      <c r="BE82" s="68">
        <f>+MIR_2021!BH91</f>
        <v>0</v>
      </c>
      <c r="BF82" s="68">
        <f>+MIR_2021!BI91</f>
        <v>0</v>
      </c>
      <c r="BG82" s="68">
        <f>+MIR_2021!BJ91</f>
        <v>0</v>
      </c>
      <c r="BH82" s="78" t="str">
        <f>IF(MIR_2021!BK91="","-",MIR_2021!BK91)</f>
        <v>-</v>
      </c>
      <c r="BI82" s="68">
        <f>+MIR_2021!AH91</f>
        <v>0</v>
      </c>
      <c r="BJ82" s="71" t="str">
        <f ca="1">+IF(MIR_2021!AI91="","-",IF(BL82="No aplica","-",IF(MIR_2021!AI91="Sin avance","Sin avance",IF(MIR_2021!AI91&lt;&gt;"Sin avance",IFERROR(_xlfn.FORMULATEXT(MIR_2021!AI91),CONCATENATE("=",MIR_2021!AI91)),"-"))))</f>
        <v>-</v>
      </c>
      <c r="BK82" s="68">
        <f>+MIR_2021!AJ91</f>
        <v>0</v>
      </c>
      <c r="BL82" s="68">
        <f>+MIR_2021!AK91</f>
        <v>0</v>
      </c>
      <c r="BM82" s="68">
        <f>+MIR_2021!AL91</f>
        <v>0</v>
      </c>
      <c r="BN82" s="78" t="str">
        <f>IF(MIR_2021!AM91="","-",MIR_2021!AM91)</f>
        <v>-</v>
      </c>
      <c r="BO82" s="119" t="str">
        <f>IF(MIR_2021!BL91="","-",MIR_2021!BL91)</f>
        <v>-</v>
      </c>
      <c r="BP82" s="119" t="str">
        <f>IF(MIR_2021!BM91="","-",MIR_2021!BM91)</f>
        <v>-</v>
      </c>
      <c r="BQ82" s="119" t="str">
        <f>IF(MIR_2021!BN91="","-",MIR_2021!BN91)</f>
        <v>-</v>
      </c>
      <c r="BR82" s="119" t="str">
        <f>IF(MIR_2021!BO91="","-",MIR_2021!BO91)</f>
        <v>-</v>
      </c>
      <c r="BS82" s="74" t="str">
        <f>IF(MIR_2021!BP91="","-",MIR_2021!BP91)</f>
        <v>-</v>
      </c>
      <c r="BT82" s="119" t="str">
        <f>IF(MIR_2021!BR91="","-",MIR_2021!BR91)</f>
        <v>-</v>
      </c>
      <c r="BU82" s="119" t="str">
        <f>IF(MIR_2021!BS91="","-",MIR_2021!BS91)</f>
        <v>-</v>
      </c>
      <c r="BV82" s="74" t="str">
        <f>IF(MIR_2021!BT91="","-",MIR_2021!BT91)</f>
        <v>-</v>
      </c>
      <c r="BW82" s="74" t="str">
        <f>IF(MIR_2021!BU91="","-",MIR_2021!BU91)</f>
        <v>-</v>
      </c>
      <c r="BX82" s="74" t="str">
        <f>IF(MIR_2021!BV91="","-",MIR_2021!BV91)</f>
        <v>-</v>
      </c>
      <c r="BY82" s="74" t="str">
        <f>IF(MIR_2021!BW91="","-",MIR_2021!BW91)</f>
        <v>-</v>
      </c>
      <c r="BZ82" s="74" t="str">
        <f>IF(MIR_2021!BX91="","-",MIR_2021!BX91)</f>
        <v>-</v>
      </c>
      <c r="CA82" s="119" t="str">
        <f>IF(MIR_2021!BY91="","-",MIR_2021!BY91)</f>
        <v>-</v>
      </c>
      <c r="CB82" s="119" t="str">
        <f>IF(MIR_2021!BZ91="","-",MIR_2021!BZ91)</f>
        <v>-</v>
      </c>
      <c r="CC82" s="74" t="str">
        <f>IF(MIR_2021!CA91="","-",MIR_2021!CA91)</f>
        <v>-</v>
      </c>
      <c r="CD82" s="74" t="str">
        <f>IF(MIR_2021!CB91="","-",MIR_2021!CB91)</f>
        <v>-</v>
      </c>
      <c r="CE82" s="74" t="str">
        <f>IF(MIR_2021!CC91="","-",MIR_2021!CC91)</f>
        <v>-</v>
      </c>
      <c r="CF82" s="74" t="str">
        <f>IF(MIR_2021!CD91="","-",MIR_2021!CD91)</f>
        <v>-</v>
      </c>
      <c r="CG82" s="74" t="str">
        <f>IF(MIR_2021!CE91="","-",MIR_2021!CE91)</f>
        <v>-</v>
      </c>
      <c r="CH82" s="119" t="str">
        <f>IF(MIR_2021!CF91="","-",MIR_2021!CF91)</f>
        <v>-</v>
      </c>
      <c r="CI82" s="119" t="str">
        <f>IF(MIR_2021!CG91="","-",MIR_2021!CG91)</f>
        <v>-</v>
      </c>
      <c r="CJ82" s="74" t="str">
        <f>IF(MIR_2021!CH91="","-",MIR_2021!CH91)</f>
        <v>-</v>
      </c>
      <c r="CK82" s="74" t="str">
        <f>IF(MIR_2021!CI91="","-",MIR_2021!CI91)</f>
        <v>-</v>
      </c>
      <c r="CL82" s="74" t="str">
        <f>IF(MIR_2021!CJ91="","-",MIR_2021!CJ91)</f>
        <v>-</v>
      </c>
      <c r="CM82" s="74" t="str">
        <f>IF(MIR_2021!CK91="","-",MIR_2021!CK91)</f>
        <v>-</v>
      </c>
      <c r="CN82" s="74" t="str">
        <f>IF(MIR_2021!CL91="","-",MIR_2021!CL91)</f>
        <v>-</v>
      </c>
      <c r="CO82" s="119" t="str">
        <f>IF(MIR_2021!CM91="","-",MIR_2021!CM91)</f>
        <v>-</v>
      </c>
      <c r="CP82" s="119" t="str">
        <f>IF(MIR_2021!CN91="","-",MIR_2021!CN91)</f>
        <v>-</v>
      </c>
      <c r="CQ82" s="74" t="str">
        <f>IF(MIR_2021!CO91="","-",MIR_2021!CO91)</f>
        <v>-</v>
      </c>
      <c r="CR82" s="74" t="str">
        <f>IF(MIR_2021!CP91="","-",MIR_2021!CP91)</f>
        <v>-</v>
      </c>
      <c r="CS82" s="74" t="str">
        <f>IF(MIR_2021!CQ91="","-",MIR_2021!CQ91)</f>
        <v>-</v>
      </c>
      <c r="CT82" s="74" t="str">
        <f>IF(MIR_2021!CR91="","-",MIR_2021!CR91)</f>
        <v>-</v>
      </c>
      <c r="CU82" s="74" t="str">
        <f>IF(MIR_2021!CS91="","-",MIR_2021!CS91)</f>
        <v>-</v>
      </c>
    </row>
    <row r="83" spans="1:99" s="68" customFormat="1" ht="13" x14ac:dyDescent="0.15">
      <c r="A83" s="67">
        <f>+VLOOKUP($D83,Catálogos!$A$14:$E$40,5,0)</f>
        <v>2</v>
      </c>
      <c r="B83" s="69" t="str">
        <f>+VLOOKUP(D83,Catálogos!$A$14:$C$40,3,FALSE)</f>
        <v>Promover el pleno ejercicio de los derechos de acceso a la información pública y de protección de datos personales, así como la transparencia y apertura de las instituciones públicas.</v>
      </c>
      <c r="C83" s="69" t="str">
        <f>+VLOOKUP(D83,Catálogos!$A$14:$F$40,6,FALSE)</f>
        <v>Presidencia</v>
      </c>
      <c r="D83" s="68" t="str">
        <f>+MID(MIR_2021!$D$6,1,3)</f>
        <v>170</v>
      </c>
      <c r="E83" s="69" t="str">
        <f>+MID(MIR_2021!$D$6,7,150)</f>
        <v>Dirección General de Comunicación Social y Difusión</v>
      </c>
      <c r="F83" s="68" t="str">
        <f>IF(MIR_2021!B92=0,F82,MIR_2021!B92)</f>
        <v>GOA09</v>
      </c>
      <c r="G83" s="68" t="str">
        <f>IF(MIR_2021!C92=0,G82,MIR_2021!C92)</f>
        <v>Actividad</v>
      </c>
      <c r="H83" s="69" t="str">
        <f>IF(MIR_2021!D92="",H82,MIR_2021!D92)</f>
        <v>2.2 Aplicación de una encuesta institucional de diagnóstico de los instrumentos de comunicación interna y el impacto de sus mensajes entre el personal del Instituto.</v>
      </c>
      <c r="I83" s="69">
        <f>+MIR_2021!E92</f>
        <v>0</v>
      </c>
      <c r="J83" s="69">
        <f>+MIR_2021!F92</f>
        <v>0</v>
      </c>
      <c r="K83" s="69">
        <f>+MIR_2021!G92</f>
        <v>0</v>
      </c>
      <c r="L83" s="69">
        <f>+MIR_2021!H92</f>
        <v>0</v>
      </c>
      <c r="M83" s="69">
        <f>+MIR_2021!I92</f>
        <v>0</v>
      </c>
      <c r="N83" s="69">
        <f>+MIR_2021!J92</f>
        <v>0</v>
      </c>
      <c r="O83" s="69">
        <f>+MIR_2021!K92</f>
        <v>0</v>
      </c>
      <c r="P83" s="69">
        <f>+MIR_2021!L92</f>
        <v>0</v>
      </c>
      <c r="Q83" s="69">
        <f>+MIR_2021!M92</f>
        <v>0</v>
      </c>
      <c r="R83" s="69">
        <f>+MIR_2021!N92</f>
        <v>0</v>
      </c>
      <c r="S83" s="69">
        <f>+MIR_2021!O92</f>
        <v>0</v>
      </c>
      <c r="T83" s="69">
        <f>+MIR_2021!P92</f>
        <v>0</v>
      </c>
      <c r="U83" s="69">
        <f>+MIR_2021!Q92</f>
        <v>0</v>
      </c>
      <c r="V83" s="69" t="str">
        <f>IF(MIR_2021!R92=0,V82,MIR_2021!R92)</f>
        <v>Anual</v>
      </c>
      <c r="W83" s="69" t="str">
        <f>IF(MIR_2021!S92=0,W82,MIR_2021!S92)</f>
        <v>Porcentaje</v>
      </c>
      <c r="X83" s="69">
        <f>+MIR_2021!V92</f>
        <v>0</v>
      </c>
      <c r="Y83" s="69">
        <f>+MIR_2021!W92</f>
        <v>0</v>
      </c>
      <c r="Z83" s="69">
        <f>+MIR_2021!X92</f>
        <v>0</v>
      </c>
      <c r="AA83" s="69" t="str">
        <f>IF(AND(MIR_2021!Y92="",H83=H82),AA82,MIR_2021!Y92)</f>
        <v>Los resultados de la encuesta son obtenidos en tiempo y forma.</v>
      </c>
      <c r="AB83" s="69">
        <f>+MIR_2021!Z92</f>
        <v>0</v>
      </c>
      <c r="AC83" s="69">
        <f>+MIR_2021!AA92</f>
        <v>0</v>
      </c>
      <c r="AD83" s="69">
        <f>+MIR_2021!AB92</f>
        <v>0</v>
      </c>
      <c r="AE83" s="77">
        <f>+MIR_2021!AC92</f>
        <v>0</v>
      </c>
      <c r="AF83" s="77">
        <f>+MIR_2021!AD92</f>
        <v>0</v>
      </c>
      <c r="AG83" s="68">
        <f>+MIR_2021!AE92</f>
        <v>0</v>
      </c>
      <c r="AH83" s="68">
        <f>+MIR_2021!AF92</f>
        <v>0</v>
      </c>
      <c r="AI83" s="68">
        <f>+MIR_2021!AG92</f>
        <v>0</v>
      </c>
      <c r="AJ83" s="68">
        <f>+MIR_2021!AH92</f>
        <v>0</v>
      </c>
      <c r="AK83" s="68">
        <f>+MIR_2021!AN92</f>
        <v>0</v>
      </c>
      <c r="AL83" s="68" t="str">
        <f ca="1">IF(MIR_2021!AO92="","-",IF(AN83="No aplica","-",IF(MIR_2021!AO92="Sin avance","Sin avance",IF(MIR_2021!AO92&lt;&gt;"Sin avance",IFERROR(_xlfn.FORMULATEXT(MIR_2021!AO92),CONCATENATE("=",MIR_2021!AO92)),"0"))))</f>
        <v>-</v>
      </c>
      <c r="AM83" s="68">
        <f>+MIR_2021!AP92</f>
        <v>0</v>
      </c>
      <c r="AN83" s="68">
        <f>+MIR_2021!AQ92</f>
        <v>0</v>
      </c>
      <c r="AO83" s="68">
        <f>+MIR_2021!AR92</f>
        <v>0</v>
      </c>
      <c r="AP83" s="78" t="str">
        <f>IF(MIR_2021!AS92="","-",MIR_2021!AS92)</f>
        <v>-</v>
      </c>
      <c r="AQ83" s="68">
        <f>+MIR_2021!AT92</f>
        <v>0</v>
      </c>
      <c r="AR83" s="68" t="str">
        <f ca="1">+IF(MIR_2021!AU92="","-",IF(AT83="No aplica","-",IF(MIR_2021!AU92="Sin avance","Sin avance",IF(MIR_2021!AU92&lt;&gt;"Sin avance",IFERROR(_xlfn.FORMULATEXT(MIR_2021!AU92),CONCATENATE("=",MIR_2021!AU92)),"0"))))</f>
        <v>-</v>
      </c>
      <c r="AS83" s="68">
        <f>+MIR_2021!AV92</f>
        <v>0</v>
      </c>
      <c r="AT83" s="68">
        <f>+MIR_2021!AW92</f>
        <v>0</v>
      </c>
      <c r="AU83" s="68">
        <f>+MIR_2021!AX92</f>
        <v>0</v>
      </c>
      <c r="AV83" s="78" t="str">
        <f>IF(MIR_2021!AY92="","-",MIR_2021!AY92)</f>
        <v>-</v>
      </c>
      <c r="AW83" s="68">
        <f>+MIR_2021!AZ92</f>
        <v>0</v>
      </c>
      <c r="AX83" s="70" t="str">
        <f ca="1">+IF(MIR_2021!BA92="","-",IF(AZ83="No aplica","-",IF(MIR_2021!BA92="Sin avance","Sin avance",IF(MIR_2021!BA92&lt;&gt;"Sin avance",IFERROR(_xlfn.FORMULATEXT(MIR_2021!BA92),CONCATENATE("=",MIR_2021!BA92)),"0"))))</f>
        <v>-</v>
      </c>
      <c r="AY83" s="68">
        <f>+MIR_2021!BB92</f>
        <v>0</v>
      </c>
      <c r="AZ83" s="68">
        <f>+MIR_2021!BC92</f>
        <v>0</v>
      </c>
      <c r="BA83" s="68">
        <f>+MIR_2021!BD92</f>
        <v>0</v>
      </c>
      <c r="BB83" s="78" t="str">
        <f>IF(MIR_2021!BE92="","-",MIR_2021!BE92)</f>
        <v>-</v>
      </c>
      <c r="BC83" s="68">
        <f>+MIR_2021!BF92</f>
        <v>0</v>
      </c>
      <c r="BD83" s="68" t="str">
        <f ca="1">+IF(MIR_2021!BG92="","-",IF(BF83="No aplica","-",IF(MIR_2021!BG92="Sin avance","Sin avance",IF(MIR_2021!BG92&lt;&gt;"Sin avance",IFERROR(_xlfn.FORMULATEXT(MIR_2021!BG92),CONCATENATE("=",MIR_2021!BG92)),"0"))))</f>
        <v>-</v>
      </c>
      <c r="BE83" s="68">
        <f>+MIR_2021!BH92</f>
        <v>0</v>
      </c>
      <c r="BF83" s="68">
        <f>+MIR_2021!BI92</f>
        <v>0</v>
      </c>
      <c r="BG83" s="68">
        <f>+MIR_2021!BJ92</f>
        <v>0</v>
      </c>
      <c r="BH83" s="78" t="str">
        <f>IF(MIR_2021!BK92="","-",MIR_2021!BK92)</f>
        <v>-</v>
      </c>
      <c r="BI83" s="68">
        <f>+MIR_2021!AH92</f>
        <v>0</v>
      </c>
      <c r="BJ83" s="71" t="str">
        <f ca="1">+IF(MIR_2021!AI92="","-",IF(BL83="No aplica","-",IF(MIR_2021!AI92="Sin avance","Sin avance",IF(MIR_2021!AI92&lt;&gt;"Sin avance",IFERROR(_xlfn.FORMULATEXT(MIR_2021!AI92),CONCATENATE("=",MIR_2021!AI92)),"-"))))</f>
        <v>-</v>
      </c>
      <c r="BK83" s="68">
        <f>+MIR_2021!AJ92</f>
        <v>0</v>
      </c>
      <c r="BL83" s="68">
        <f>+MIR_2021!AK92</f>
        <v>0</v>
      </c>
      <c r="BM83" s="68">
        <f>+MIR_2021!AL92</f>
        <v>0</v>
      </c>
      <c r="BN83" s="78" t="str">
        <f>IF(MIR_2021!AM92="","-",MIR_2021!AM92)</f>
        <v>-</v>
      </c>
      <c r="BO83" s="119" t="str">
        <f>IF(MIR_2021!BL92="","-",MIR_2021!BL92)</f>
        <v>-</v>
      </c>
      <c r="BP83" s="119" t="str">
        <f>IF(MIR_2021!BM92="","-",MIR_2021!BM92)</f>
        <v>-</v>
      </c>
      <c r="BQ83" s="119" t="str">
        <f>IF(MIR_2021!BN92="","-",MIR_2021!BN92)</f>
        <v>-</v>
      </c>
      <c r="BR83" s="119" t="str">
        <f>IF(MIR_2021!BO92="","-",MIR_2021!BO92)</f>
        <v>-</v>
      </c>
      <c r="BS83" s="74" t="str">
        <f>IF(MIR_2021!BP92="","-",MIR_2021!BP92)</f>
        <v>-</v>
      </c>
      <c r="BT83" s="119" t="str">
        <f>IF(MIR_2021!BR92="","-",MIR_2021!BR92)</f>
        <v>-</v>
      </c>
      <c r="BU83" s="119" t="str">
        <f>IF(MIR_2021!BS92="","-",MIR_2021!BS92)</f>
        <v>-</v>
      </c>
      <c r="BV83" s="74" t="str">
        <f>IF(MIR_2021!BT92="","-",MIR_2021!BT92)</f>
        <v>-</v>
      </c>
      <c r="BW83" s="74" t="str">
        <f>IF(MIR_2021!BU92="","-",MIR_2021!BU92)</f>
        <v>-</v>
      </c>
      <c r="BX83" s="74" t="str">
        <f>IF(MIR_2021!BV92="","-",MIR_2021!BV92)</f>
        <v>-</v>
      </c>
      <c r="BY83" s="74" t="str">
        <f>IF(MIR_2021!BW92="","-",MIR_2021!BW92)</f>
        <v>-</v>
      </c>
      <c r="BZ83" s="74" t="str">
        <f>IF(MIR_2021!BX92="","-",MIR_2021!BX92)</f>
        <v>-</v>
      </c>
      <c r="CA83" s="119" t="str">
        <f>IF(MIR_2021!BY92="","-",MIR_2021!BY92)</f>
        <v>-</v>
      </c>
      <c r="CB83" s="119" t="str">
        <f>IF(MIR_2021!BZ92="","-",MIR_2021!BZ92)</f>
        <v>-</v>
      </c>
      <c r="CC83" s="74" t="str">
        <f>IF(MIR_2021!CA92="","-",MIR_2021!CA92)</f>
        <v>-</v>
      </c>
      <c r="CD83" s="74" t="str">
        <f>IF(MIR_2021!CB92="","-",MIR_2021!CB92)</f>
        <v>-</v>
      </c>
      <c r="CE83" s="74" t="str">
        <f>IF(MIR_2021!CC92="","-",MIR_2021!CC92)</f>
        <v>-</v>
      </c>
      <c r="CF83" s="74" t="str">
        <f>IF(MIR_2021!CD92="","-",MIR_2021!CD92)</f>
        <v>-</v>
      </c>
      <c r="CG83" s="74" t="str">
        <f>IF(MIR_2021!CE92="","-",MIR_2021!CE92)</f>
        <v>-</v>
      </c>
      <c r="CH83" s="119" t="str">
        <f>IF(MIR_2021!CF92="","-",MIR_2021!CF92)</f>
        <v>-</v>
      </c>
      <c r="CI83" s="119" t="str">
        <f>IF(MIR_2021!CG92="","-",MIR_2021!CG92)</f>
        <v>-</v>
      </c>
      <c r="CJ83" s="74" t="str">
        <f>IF(MIR_2021!CH92="","-",MIR_2021!CH92)</f>
        <v>-</v>
      </c>
      <c r="CK83" s="74" t="str">
        <f>IF(MIR_2021!CI92="","-",MIR_2021!CI92)</f>
        <v>-</v>
      </c>
      <c r="CL83" s="74" t="str">
        <f>IF(MIR_2021!CJ92="","-",MIR_2021!CJ92)</f>
        <v>-</v>
      </c>
      <c r="CM83" s="74" t="str">
        <f>IF(MIR_2021!CK92="","-",MIR_2021!CK92)</f>
        <v>-</v>
      </c>
      <c r="CN83" s="74" t="str">
        <f>IF(MIR_2021!CL92="","-",MIR_2021!CL92)</f>
        <v>-</v>
      </c>
      <c r="CO83" s="119" t="str">
        <f>IF(MIR_2021!CM92="","-",MIR_2021!CM92)</f>
        <v>-</v>
      </c>
      <c r="CP83" s="119" t="str">
        <f>IF(MIR_2021!CN92="","-",MIR_2021!CN92)</f>
        <v>-</v>
      </c>
      <c r="CQ83" s="74" t="str">
        <f>IF(MIR_2021!CO92="","-",MIR_2021!CO92)</f>
        <v>-</v>
      </c>
      <c r="CR83" s="74" t="str">
        <f>IF(MIR_2021!CP92="","-",MIR_2021!CP92)</f>
        <v>-</v>
      </c>
      <c r="CS83" s="74" t="str">
        <f>IF(MIR_2021!CQ92="","-",MIR_2021!CQ92)</f>
        <v>-</v>
      </c>
      <c r="CT83" s="74" t="str">
        <f>IF(MIR_2021!CR92="","-",MIR_2021!CR92)</f>
        <v>-</v>
      </c>
      <c r="CU83" s="74" t="str">
        <f>IF(MIR_2021!CS92="","-",MIR_2021!CS92)</f>
        <v>-</v>
      </c>
    </row>
    <row r="84" spans="1:99" s="68" customFormat="1" ht="13" x14ac:dyDescent="0.15">
      <c r="A84" s="67">
        <f>+VLOOKUP($D84,Catálogos!$A$14:$E$40,5,0)</f>
        <v>2</v>
      </c>
      <c r="B84" s="69" t="str">
        <f>+VLOOKUP(D84,Catálogos!$A$14:$C$40,3,FALSE)</f>
        <v>Promover el pleno ejercicio de los derechos de acceso a la información pública y de protección de datos personales, así como la transparencia y apertura de las instituciones públicas.</v>
      </c>
      <c r="C84" s="69" t="str">
        <f>+VLOOKUP(D84,Catálogos!$A$14:$F$40,6,FALSE)</f>
        <v>Presidencia</v>
      </c>
      <c r="D84" s="68" t="str">
        <f>+MID(MIR_2021!$D$6,1,3)</f>
        <v>170</v>
      </c>
      <c r="E84" s="69" t="str">
        <f>+MID(MIR_2021!$D$6,7,150)</f>
        <v>Dirección General de Comunicación Social y Difusión</v>
      </c>
      <c r="F84" s="68" t="str">
        <f>IF(MIR_2021!B93=0,F83,MIR_2021!B93)</f>
        <v>GOA09</v>
      </c>
      <c r="G84" s="68" t="str">
        <f>IF(MIR_2021!C93=0,G83,MIR_2021!C93)</f>
        <v>Actividad</v>
      </c>
      <c r="H84" s="69" t="str">
        <f>IF(MIR_2021!D93="",H83,MIR_2021!D93)</f>
        <v>2.2 Aplicación de una encuesta institucional de diagnóstico de los instrumentos de comunicación interna y el impacto de sus mensajes entre el personal del Instituto.</v>
      </c>
      <c r="I84" s="69">
        <f>+MIR_2021!E93</f>
        <v>0</v>
      </c>
      <c r="J84" s="69">
        <f>+MIR_2021!F93</f>
        <v>0</v>
      </c>
      <c r="K84" s="69">
        <f>+MIR_2021!G93</f>
        <v>0</v>
      </c>
      <c r="L84" s="69">
        <f>+MIR_2021!H93</f>
        <v>0</v>
      </c>
      <c r="M84" s="69">
        <f>+MIR_2021!I93</f>
        <v>0</v>
      </c>
      <c r="N84" s="69">
        <f>+MIR_2021!J93</f>
        <v>0</v>
      </c>
      <c r="O84" s="69">
        <f>+MIR_2021!K93</f>
        <v>0</v>
      </c>
      <c r="P84" s="69">
        <f>+MIR_2021!L93</f>
        <v>0</v>
      </c>
      <c r="Q84" s="69">
        <f>+MIR_2021!M93</f>
        <v>0</v>
      </c>
      <c r="R84" s="69">
        <f>+MIR_2021!N93</f>
        <v>0</v>
      </c>
      <c r="S84" s="69">
        <f>+MIR_2021!O93</f>
        <v>0</v>
      </c>
      <c r="T84" s="69">
        <f>+MIR_2021!P93</f>
        <v>0</v>
      </c>
      <c r="U84" s="69">
        <f>+MIR_2021!Q93</f>
        <v>0</v>
      </c>
      <c r="V84" s="69" t="str">
        <f>IF(MIR_2021!R93=0,V83,MIR_2021!R93)</f>
        <v>Anual</v>
      </c>
      <c r="W84" s="69" t="str">
        <f>IF(MIR_2021!S93=0,W83,MIR_2021!S93)</f>
        <v>Porcentaje</v>
      </c>
      <c r="X84" s="69">
        <f>+MIR_2021!V93</f>
        <v>0</v>
      </c>
      <c r="Y84" s="69">
        <f>+MIR_2021!W93</f>
        <v>0</v>
      </c>
      <c r="Z84" s="69">
        <f>+MIR_2021!X93</f>
        <v>0</v>
      </c>
      <c r="AA84" s="69" t="str">
        <f>IF(AND(MIR_2021!Y93="",H84=H83),AA83,MIR_2021!Y93)</f>
        <v>Los resultados de la encuesta son obtenidos en tiempo y forma.</v>
      </c>
      <c r="AB84" s="69">
        <f>+MIR_2021!Z93</f>
        <v>0</v>
      </c>
      <c r="AC84" s="69">
        <f>+MIR_2021!AA93</f>
        <v>0</v>
      </c>
      <c r="AD84" s="69">
        <f>+MIR_2021!AB93</f>
        <v>0</v>
      </c>
      <c r="AE84" s="77">
        <f>+MIR_2021!AC93</f>
        <v>0</v>
      </c>
      <c r="AF84" s="77">
        <f>+MIR_2021!AD93</f>
        <v>0</v>
      </c>
      <c r="AG84" s="68">
        <f>+MIR_2021!AE93</f>
        <v>0</v>
      </c>
      <c r="AH84" s="68">
        <f>+MIR_2021!AF93</f>
        <v>0</v>
      </c>
      <c r="AI84" s="68">
        <f>+MIR_2021!AG93</f>
        <v>0</v>
      </c>
      <c r="AJ84" s="68">
        <f>+MIR_2021!AH93</f>
        <v>0</v>
      </c>
      <c r="AK84" s="68">
        <f>+MIR_2021!AN93</f>
        <v>0</v>
      </c>
      <c r="AL84" s="68" t="str">
        <f ca="1">IF(MIR_2021!AO93="","-",IF(AN84="No aplica","-",IF(MIR_2021!AO93="Sin avance","Sin avance",IF(MIR_2021!AO93&lt;&gt;"Sin avance",IFERROR(_xlfn.FORMULATEXT(MIR_2021!AO93),CONCATENATE("=",MIR_2021!AO93)),"0"))))</f>
        <v>-</v>
      </c>
      <c r="AM84" s="68">
        <f>+MIR_2021!AP93</f>
        <v>0</v>
      </c>
      <c r="AN84" s="68">
        <f>+MIR_2021!AQ93</f>
        <v>0</v>
      </c>
      <c r="AO84" s="68">
        <f>+MIR_2021!AR93</f>
        <v>0</v>
      </c>
      <c r="AP84" s="78" t="str">
        <f>IF(MIR_2021!AS93="","-",MIR_2021!AS93)</f>
        <v>-</v>
      </c>
      <c r="AQ84" s="68">
        <f>+MIR_2021!AT93</f>
        <v>0</v>
      </c>
      <c r="AR84" s="68" t="str">
        <f ca="1">+IF(MIR_2021!AU93="","-",IF(AT84="No aplica","-",IF(MIR_2021!AU93="Sin avance","Sin avance",IF(MIR_2021!AU93&lt;&gt;"Sin avance",IFERROR(_xlfn.FORMULATEXT(MIR_2021!AU93),CONCATENATE("=",MIR_2021!AU93)),"0"))))</f>
        <v>-</v>
      </c>
      <c r="AS84" s="68">
        <f>+MIR_2021!AV93</f>
        <v>0</v>
      </c>
      <c r="AT84" s="68">
        <f>+MIR_2021!AW93</f>
        <v>0</v>
      </c>
      <c r="AU84" s="68">
        <f>+MIR_2021!AX93</f>
        <v>0</v>
      </c>
      <c r="AV84" s="78" t="str">
        <f>IF(MIR_2021!AY93="","-",MIR_2021!AY93)</f>
        <v>-</v>
      </c>
      <c r="AW84" s="68">
        <f>+MIR_2021!AZ93</f>
        <v>0</v>
      </c>
      <c r="AX84" s="70" t="str">
        <f ca="1">+IF(MIR_2021!BA93="","-",IF(AZ84="No aplica","-",IF(MIR_2021!BA93="Sin avance","Sin avance",IF(MIR_2021!BA93&lt;&gt;"Sin avance",IFERROR(_xlfn.FORMULATEXT(MIR_2021!BA93),CONCATENATE("=",MIR_2021!BA93)),"0"))))</f>
        <v>-</v>
      </c>
      <c r="AY84" s="68">
        <f>+MIR_2021!BB93</f>
        <v>0</v>
      </c>
      <c r="AZ84" s="68">
        <f>+MIR_2021!BC93</f>
        <v>0</v>
      </c>
      <c r="BA84" s="68">
        <f>+MIR_2021!BD93</f>
        <v>0</v>
      </c>
      <c r="BB84" s="78" t="str">
        <f>IF(MIR_2021!BE93="","-",MIR_2021!BE93)</f>
        <v>-</v>
      </c>
      <c r="BC84" s="68">
        <f>+MIR_2021!BF93</f>
        <v>0</v>
      </c>
      <c r="BD84" s="68" t="str">
        <f ca="1">+IF(MIR_2021!BG93="","-",IF(BF84="No aplica","-",IF(MIR_2021!BG93="Sin avance","Sin avance",IF(MIR_2021!BG93&lt;&gt;"Sin avance",IFERROR(_xlfn.FORMULATEXT(MIR_2021!BG93),CONCATENATE("=",MIR_2021!BG93)),"0"))))</f>
        <v>-</v>
      </c>
      <c r="BE84" s="68">
        <f>+MIR_2021!BH93</f>
        <v>0</v>
      </c>
      <c r="BF84" s="68">
        <f>+MIR_2021!BI93</f>
        <v>0</v>
      </c>
      <c r="BG84" s="68">
        <f>+MIR_2021!BJ93</f>
        <v>0</v>
      </c>
      <c r="BH84" s="78" t="str">
        <f>IF(MIR_2021!BK93="","-",MIR_2021!BK93)</f>
        <v>-</v>
      </c>
      <c r="BI84" s="68">
        <f>+MIR_2021!AH93</f>
        <v>0</v>
      </c>
      <c r="BJ84" s="71" t="str">
        <f ca="1">+IF(MIR_2021!AI93="","-",IF(BL84="No aplica","-",IF(MIR_2021!AI93="Sin avance","Sin avance",IF(MIR_2021!AI93&lt;&gt;"Sin avance",IFERROR(_xlfn.FORMULATEXT(MIR_2021!AI93),CONCATENATE("=",MIR_2021!AI93)),"-"))))</f>
        <v>-</v>
      </c>
      <c r="BK84" s="68">
        <f>+MIR_2021!AJ93</f>
        <v>0</v>
      </c>
      <c r="BL84" s="68">
        <f>+MIR_2021!AK93</f>
        <v>0</v>
      </c>
      <c r="BM84" s="68">
        <f>+MIR_2021!AL93</f>
        <v>0</v>
      </c>
      <c r="BN84" s="78" t="str">
        <f>IF(MIR_2021!AM93="","-",MIR_2021!AM93)</f>
        <v>-</v>
      </c>
      <c r="BO84" s="119" t="str">
        <f>IF(MIR_2021!BL93="","-",MIR_2021!BL93)</f>
        <v>-</v>
      </c>
      <c r="BP84" s="119" t="str">
        <f>IF(MIR_2021!BM93="","-",MIR_2021!BM93)</f>
        <v>-</v>
      </c>
      <c r="BQ84" s="119" t="str">
        <f>IF(MIR_2021!BN93="","-",MIR_2021!BN93)</f>
        <v>-</v>
      </c>
      <c r="BR84" s="119" t="str">
        <f>IF(MIR_2021!BO93="","-",MIR_2021!BO93)</f>
        <v>-</v>
      </c>
      <c r="BS84" s="74" t="str">
        <f>IF(MIR_2021!BP93="","-",MIR_2021!BP93)</f>
        <v>-</v>
      </c>
      <c r="BT84" s="119" t="str">
        <f>IF(MIR_2021!BR93="","-",MIR_2021!BR93)</f>
        <v>-</v>
      </c>
      <c r="BU84" s="119" t="str">
        <f>IF(MIR_2021!BS93="","-",MIR_2021!BS93)</f>
        <v>-</v>
      </c>
      <c r="BV84" s="74" t="str">
        <f>IF(MIR_2021!BT93="","-",MIR_2021!BT93)</f>
        <v>-</v>
      </c>
      <c r="BW84" s="74" t="str">
        <f>IF(MIR_2021!BU93="","-",MIR_2021!BU93)</f>
        <v>-</v>
      </c>
      <c r="BX84" s="74" t="str">
        <f>IF(MIR_2021!BV93="","-",MIR_2021!BV93)</f>
        <v>-</v>
      </c>
      <c r="BY84" s="74" t="str">
        <f>IF(MIR_2021!BW93="","-",MIR_2021!BW93)</f>
        <v>-</v>
      </c>
      <c r="BZ84" s="74" t="str">
        <f>IF(MIR_2021!BX93="","-",MIR_2021!BX93)</f>
        <v>-</v>
      </c>
      <c r="CA84" s="119" t="str">
        <f>IF(MIR_2021!BY93="","-",MIR_2021!BY93)</f>
        <v>-</v>
      </c>
      <c r="CB84" s="119" t="str">
        <f>IF(MIR_2021!BZ93="","-",MIR_2021!BZ93)</f>
        <v>-</v>
      </c>
      <c r="CC84" s="74" t="str">
        <f>IF(MIR_2021!CA93="","-",MIR_2021!CA93)</f>
        <v>-</v>
      </c>
      <c r="CD84" s="74" t="str">
        <f>IF(MIR_2021!CB93="","-",MIR_2021!CB93)</f>
        <v>-</v>
      </c>
      <c r="CE84" s="74" t="str">
        <f>IF(MIR_2021!CC93="","-",MIR_2021!CC93)</f>
        <v>-</v>
      </c>
      <c r="CF84" s="74" t="str">
        <f>IF(MIR_2021!CD93="","-",MIR_2021!CD93)</f>
        <v>-</v>
      </c>
      <c r="CG84" s="74" t="str">
        <f>IF(MIR_2021!CE93="","-",MIR_2021!CE93)</f>
        <v>-</v>
      </c>
      <c r="CH84" s="119" t="str">
        <f>IF(MIR_2021!CF93="","-",MIR_2021!CF93)</f>
        <v>-</v>
      </c>
      <c r="CI84" s="119" t="str">
        <f>IF(MIR_2021!CG93="","-",MIR_2021!CG93)</f>
        <v>-</v>
      </c>
      <c r="CJ84" s="74" t="str">
        <f>IF(MIR_2021!CH93="","-",MIR_2021!CH93)</f>
        <v>-</v>
      </c>
      <c r="CK84" s="74" t="str">
        <f>IF(MIR_2021!CI93="","-",MIR_2021!CI93)</f>
        <v>-</v>
      </c>
      <c r="CL84" s="74" t="str">
        <f>IF(MIR_2021!CJ93="","-",MIR_2021!CJ93)</f>
        <v>-</v>
      </c>
      <c r="CM84" s="74" t="str">
        <f>IF(MIR_2021!CK93="","-",MIR_2021!CK93)</f>
        <v>-</v>
      </c>
      <c r="CN84" s="74" t="str">
        <f>IF(MIR_2021!CL93="","-",MIR_2021!CL93)</f>
        <v>-</v>
      </c>
      <c r="CO84" s="119" t="str">
        <f>IF(MIR_2021!CM93="","-",MIR_2021!CM93)</f>
        <v>-</v>
      </c>
      <c r="CP84" s="119" t="str">
        <f>IF(MIR_2021!CN93="","-",MIR_2021!CN93)</f>
        <v>-</v>
      </c>
      <c r="CQ84" s="74" t="str">
        <f>IF(MIR_2021!CO93="","-",MIR_2021!CO93)</f>
        <v>-</v>
      </c>
      <c r="CR84" s="74" t="str">
        <f>IF(MIR_2021!CP93="","-",MIR_2021!CP93)</f>
        <v>-</v>
      </c>
      <c r="CS84" s="74" t="str">
        <f>IF(MIR_2021!CQ93="","-",MIR_2021!CQ93)</f>
        <v>-</v>
      </c>
      <c r="CT84" s="74" t="str">
        <f>IF(MIR_2021!CR93="","-",MIR_2021!CR93)</f>
        <v>-</v>
      </c>
      <c r="CU84" s="74" t="str">
        <f>IF(MIR_2021!CS93="","-",MIR_2021!CS93)</f>
        <v>-</v>
      </c>
    </row>
    <row r="85" spans="1:99" s="68" customFormat="1" ht="13" x14ac:dyDescent="0.15">
      <c r="A85" s="67">
        <f>+VLOOKUP($D85,Catálogos!$A$14:$E$40,5,0)</f>
        <v>2</v>
      </c>
      <c r="B85" s="69" t="str">
        <f>+VLOOKUP(D85,Catálogos!$A$14:$C$40,3,FALSE)</f>
        <v>Promover el pleno ejercicio de los derechos de acceso a la información pública y de protección de datos personales, así como la transparencia y apertura de las instituciones públicas.</v>
      </c>
      <c r="C85" s="69" t="str">
        <f>+VLOOKUP(D85,Catálogos!$A$14:$F$40,6,FALSE)</f>
        <v>Presidencia</v>
      </c>
      <c r="D85" s="68" t="str">
        <f>+MID(MIR_2021!$D$6,1,3)</f>
        <v>170</v>
      </c>
      <c r="E85" s="69" t="str">
        <f>+MID(MIR_2021!$D$6,7,150)</f>
        <v>Dirección General de Comunicación Social y Difusión</v>
      </c>
      <c r="F85" s="68" t="str">
        <f>IF(MIR_2021!B94=0,F84,MIR_2021!B94)</f>
        <v>GOA09</v>
      </c>
      <c r="G85" s="68" t="str">
        <f>IF(MIR_2021!C94=0,G84,MIR_2021!C94)</f>
        <v>Actividad</v>
      </c>
      <c r="H85" s="69" t="str">
        <f>IF(MIR_2021!D94="",H84,MIR_2021!D94)</f>
        <v>2.2 Aplicación de una encuesta institucional de diagnóstico de los instrumentos de comunicación interna y el impacto de sus mensajes entre el personal del Instituto.</v>
      </c>
      <c r="I85" s="69">
        <f>+MIR_2021!E94</f>
        <v>0</v>
      </c>
      <c r="J85" s="69">
        <f>+MIR_2021!F94</f>
        <v>0</v>
      </c>
      <c r="K85" s="69">
        <f>+MIR_2021!G94</f>
        <v>0</v>
      </c>
      <c r="L85" s="69">
        <f>+MIR_2021!H94</f>
        <v>0</v>
      </c>
      <c r="M85" s="69">
        <f>+MIR_2021!I94</f>
        <v>0</v>
      </c>
      <c r="N85" s="69">
        <f>+MIR_2021!J94</f>
        <v>0</v>
      </c>
      <c r="O85" s="69">
        <f>+MIR_2021!K94</f>
        <v>0</v>
      </c>
      <c r="P85" s="69">
        <f>+MIR_2021!L94</f>
        <v>0</v>
      </c>
      <c r="Q85" s="69">
        <f>+MIR_2021!M94</f>
        <v>0</v>
      </c>
      <c r="R85" s="69">
        <f>+MIR_2021!N94</f>
        <v>0</v>
      </c>
      <c r="S85" s="69">
        <f>+MIR_2021!O94</f>
        <v>0</v>
      </c>
      <c r="T85" s="69">
        <f>+MIR_2021!P94</f>
        <v>0</v>
      </c>
      <c r="U85" s="69">
        <f>+MIR_2021!Q94</f>
        <v>0</v>
      </c>
      <c r="V85" s="69" t="str">
        <f>IF(MIR_2021!R94=0,V84,MIR_2021!R94)</f>
        <v>Anual</v>
      </c>
      <c r="W85" s="69" t="str">
        <f>IF(MIR_2021!S94=0,W84,MIR_2021!S94)</f>
        <v>Porcentaje</v>
      </c>
      <c r="X85" s="69">
        <f>+MIR_2021!V94</f>
        <v>0</v>
      </c>
      <c r="Y85" s="69">
        <f>+MIR_2021!W94</f>
        <v>0</v>
      </c>
      <c r="Z85" s="69">
        <f>+MIR_2021!X94</f>
        <v>0</v>
      </c>
      <c r="AA85" s="69" t="str">
        <f>IF(AND(MIR_2021!Y94="",H85=H84),AA84,MIR_2021!Y94)</f>
        <v>Los resultados de la encuesta son obtenidos en tiempo y forma.</v>
      </c>
      <c r="AB85" s="69">
        <f>+MIR_2021!Z94</f>
        <v>0</v>
      </c>
      <c r="AC85" s="69">
        <f>+MIR_2021!AA94</f>
        <v>0</v>
      </c>
      <c r="AD85" s="69">
        <f>+MIR_2021!AB94</f>
        <v>0</v>
      </c>
      <c r="AE85" s="77">
        <f>+MIR_2021!AC94</f>
        <v>0</v>
      </c>
      <c r="AF85" s="77">
        <f>+MIR_2021!AD94</f>
        <v>0</v>
      </c>
      <c r="AG85" s="68">
        <f>+MIR_2021!AE94</f>
        <v>0</v>
      </c>
      <c r="AH85" s="68">
        <f>+MIR_2021!AF94</f>
        <v>0</v>
      </c>
      <c r="AI85" s="68">
        <f>+MIR_2021!AG94</f>
        <v>0</v>
      </c>
      <c r="AJ85" s="68">
        <f>+MIR_2021!AH94</f>
        <v>0</v>
      </c>
      <c r="AK85" s="68">
        <f>+MIR_2021!AN94</f>
        <v>0</v>
      </c>
      <c r="AL85" s="68" t="str">
        <f ca="1">IF(MIR_2021!AO94="","-",IF(AN85="No aplica","-",IF(MIR_2021!AO94="Sin avance","Sin avance",IF(MIR_2021!AO94&lt;&gt;"Sin avance",IFERROR(_xlfn.FORMULATEXT(MIR_2021!AO94),CONCATENATE("=",MIR_2021!AO94)),"0"))))</f>
        <v>-</v>
      </c>
      <c r="AM85" s="68">
        <f>+MIR_2021!AP94</f>
        <v>0</v>
      </c>
      <c r="AN85" s="68">
        <f>+MIR_2021!AQ94</f>
        <v>0</v>
      </c>
      <c r="AO85" s="68">
        <f>+MIR_2021!AR94</f>
        <v>0</v>
      </c>
      <c r="AP85" s="78" t="str">
        <f>IF(MIR_2021!AS94="","-",MIR_2021!AS94)</f>
        <v>-</v>
      </c>
      <c r="AQ85" s="68">
        <f>+MIR_2021!AT94</f>
        <v>0</v>
      </c>
      <c r="AR85" s="68" t="str">
        <f ca="1">+IF(MIR_2021!AU94="","-",IF(AT85="No aplica","-",IF(MIR_2021!AU94="Sin avance","Sin avance",IF(MIR_2021!AU94&lt;&gt;"Sin avance",IFERROR(_xlfn.FORMULATEXT(MIR_2021!AU94),CONCATENATE("=",MIR_2021!AU94)),"0"))))</f>
        <v>-</v>
      </c>
      <c r="AS85" s="68">
        <f>+MIR_2021!AV94</f>
        <v>0</v>
      </c>
      <c r="AT85" s="68">
        <f>+MIR_2021!AW94</f>
        <v>0</v>
      </c>
      <c r="AU85" s="68">
        <f>+MIR_2021!AX94</f>
        <v>0</v>
      </c>
      <c r="AV85" s="78" t="str">
        <f>IF(MIR_2021!AY94="","-",MIR_2021!AY94)</f>
        <v>-</v>
      </c>
      <c r="AW85" s="68">
        <f>+MIR_2021!AZ94</f>
        <v>0</v>
      </c>
      <c r="AX85" s="70" t="str">
        <f ca="1">+IF(MIR_2021!BA94="","-",IF(AZ85="No aplica","-",IF(MIR_2021!BA94="Sin avance","Sin avance",IF(MIR_2021!BA94&lt;&gt;"Sin avance",IFERROR(_xlfn.FORMULATEXT(MIR_2021!BA94),CONCATENATE("=",MIR_2021!BA94)),"0"))))</f>
        <v>-</v>
      </c>
      <c r="AY85" s="68">
        <f>+MIR_2021!BB94</f>
        <v>0</v>
      </c>
      <c r="AZ85" s="68">
        <f>+MIR_2021!BC94</f>
        <v>0</v>
      </c>
      <c r="BA85" s="68">
        <f>+MIR_2021!BD94</f>
        <v>0</v>
      </c>
      <c r="BB85" s="78" t="str">
        <f>IF(MIR_2021!BE94="","-",MIR_2021!BE94)</f>
        <v>-</v>
      </c>
      <c r="BC85" s="68">
        <f>+MIR_2021!BF94</f>
        <v>0</v>
      </c>
      <c r="BD85" s="68" t="str">
        <f ca="1">+IF(MIR_2021!BG94="","-",IF(BF85="No aplica","-",IF(MIR_2021!BG94="Sin avance","Sin avance",IF(MIR_2021!BG94&lt;&gt;"Sin avance",IFERROR(_xlfn.FORMULATEXT(MIR_2021!BG94),CONCATENATE("=",MIR_2021!BG94)),"0"))))</f>
        <v>-</v>
      </c>
      <c r="BE85" s="68">
        <f>+MIR_2021!BH94</f>
        <v>0</v>
      </c>
      <c r="BF85" s="68">
        <f>+MIR_2021!BI94</f>
        <v>0</v>
      </c>
      <c r="BG85" s="68">
        <f>+MIR_2021!BJ94</f>
        <v>0</v>
      </c>
      <c r="BH85" s="78" t="str">
        <f>IF(MIR_2021!BK94="","-",MIR_2021!BK94)</f>
        <v>-</v>
      </c>
      <c r="BI85" s="68">
        <f>+MIR_2021!AH94</f>
        <v>0</v>
      </c>
      <c r="BJ85" s="71" t="str">
        <f ca="1">+IF(MIR_2021!AI94="","-",IF(BL85="No aplica","-",IF(MIR_2021!AI94="Sin avance","Sin avance",IF(MIR_2021!AI94&lt;&gt;"Sin avance",IFERROR(_xlfn.FORMULATEXT(MIR_2021!AI94),CONCATENATE("=",MIR_2021!AI94)),"-"))))</f>
        <v>-</v>
      </c>
      <c r="BK85" s="68">
        <f>+MIR_2021!AJ94</f>
        <v>0</v>
      </c>
      <c r="BL85" s="68">
        <f>+MIR_2021!AK94</f>
        <v>0</v>
      </c>
      <c r="BM85" s="68">
        <f>+MIR_2021!AL94</f>
        <v>0</v>
      </c>
      <c r="BN85" s="78" t="str">
        <f>IF(MIR_2021!AM94="","-",MIR_2021!AM94)</f>
        <v>-</v>
      </c>
      <c r="BO85" s="119" t="str">
        <f>IF(MIR_2021!BL94="","-",MIR_2021!BL94)</f>
        <v>-</v>
      </c>
      <c r="BP85" s="119" t="str">
        <f>IF(MIR_2021!BM94="","-",MIR_2021!BM94)</f>
        <v>-</v>
      </c>
      <c r="BQ85" s="119" t="str">
        <f>IF(MIR_2021!BN94="","-",MIR_2021!BN94)</f>
        <v>-</v>
      </c>
      <c r="BR85" s="119" t="str">
        <f>IF(MIR_2021!BO94="","-",MIR_2021!BO94)</f>
        <v>-</v>
      </c>
      <c r="BS85" s="74" t="str">
        <f>IF(MIR_2021!BP94="","-",MIR_2021!BP94)</f>
        <v>-</v>
      </c>
      <c r="BT85" s="119" t="str">
        <f>IF(MIR_2021!BR94="","-",MIR_2021!BR94)</f>
        <v>-</v>
      </c>
      <c r="BU85" s="119" t="str">
        <f>IF(MIR_2021!BS94="","-",MIR_2021!BS94)</f>
        <v>-</v>
      </c>
      <c r="BV85" s="74" t="str">
        <f>IF(MIR_2021!BT94="","-",MIR_2021!BT94)</f>
        <v>-</v>
      </c>
      <c r="BW85" s="74" t="str">
        <f>IF(MIR_2021!BU94="","-",MIR_2021!BU94)</f>
        <v>-</v>
      </c>
      <c r="BX85" s="74" t="str">
        <f>IF(MIR_2021!BV94="","-",MIR_2021!BV94)</f>
        <v>-</v>
      </c>
      <c r="BY85" s="74" t="str">
        <f>IF(MIR_2021!BW94="","-",MIR_2021!BW94)</f>
        <v>-</v>
      </c>
      <c r="BZ85" s="74" t="str">
        <f>IF(MIR_2021!BX94="","-",MIR_2021!BX94)</f>
        <v>-</v>
      </c>
      <c r="CA85" s="119" t="str">
        <f>IF(MIR_2021!BY94="","-",MIR_2021!BY94)</f>
        <v>-</v>
      </c>
      <c r="CB85" s="119" t="str">
        <f>IF(MIR_2021!BZ94="","-",MIR_2021!BZ94)</f>
        <v>-</v>
      </c>
      <c r="CC85" s="74" t="str">
        <f>IF(MIR_2021!CA94="","-",MIR_2021!CA94)</f>
        <v>-</v>
      </c>
      <c r="CD85" s="74" t="str">
        <f>IF(MIR_2021!CB94="","-",MIR_2021!CB94)</f>
        <v>-</v>
      </c>
      <c r="CE85" s="74" t="str">
        <f>IF(MIR_2021!CC94="","-",MIR_2021!CC94)</f>
        <v>-</v>
      </c>
      <c r="CF85" s="74" t="str">
        <f>IF(MIR_2021!CD94="","-",MIR_2021!CD94)</f>
        <v>-</v>
      </c>
      <c r="CG85" s="74" t="str">
        <f>IF(MIR_2021!CE94="","-",MIR_2021!CE94)</f>
        <v>-</v>
      </c>
      <c r="CH85" s="119" t="str">
        <f>IF(MIR_2021!CF94="","-",MIR_2021!CF94)</f>
        <v>-</v>
      </c>
      <c r="CI85" s="119" t="str">
        <f>IF(MIR_2021!CG94="","-",MIR_2021!CG94)</f>
        <v>-</v>
      </c>
      <c r="CJ85" s="74" t="str">
        <f>IF(MIR_2021!CH94="","-",MIR_2021!CH94)</f>
        <v>-</v>
      </c>
      <c r="CK85" s="74" t="str">
        <f>IF(MIR_2021!CI94="","-",MIR_2021!CI94)</f>
        <v>-</v>
      </c>
      <c r="CL85" s="74" t="str">
        <f>IF(MIR_2021!CJ94="","-",MIR_2021!CJ94)</f>
        <v>-</v>
      </c>
      <c r="CM85" s="74" t="str">
        <f>IF(MIR_2021!CK94="","-",MIR_2021!CK94)</f>
        <v>-</v>
      </c>
      <c r="CN85" s="74" t="str">
        <f>IF(MIR_2021!CL94="","-",MIR_2021!CL94)</f>
        <v>-</v>
      </c>
      <c r="CO85" s="119" t="str">
        <f>IF(MIR_2021!CM94="","-",MIR_2021!CM94)</f>
        <v>-</v>
      </c>
      <c r="CP85" s="119" t="str">
        <f>IF(MIR_2021!CN94="","-",MIR_2021!CN94)</f>
        <v>-</v>
      </c>
      <c r="CQ85" s="74" t="str">
        <f>IF(MIR_2021!CO94="","-",MIR_2021!CO94)</f>
        <v>-</v>
      </c>
      <c r="CR85" s="74" t="str">
        <f>IF(MIR_2021!CP94="","-",MIR_2021!CP94)</f>
        <v>-</v>
      </c>
      <c r="CS85" s="74" t="str">
        <f>IF(MIR_2021!CQ94="","-",MIR_2021!CQ94)</f>
        <v>-</v>
      </c>
      <c r="CT85" s="74" t="str">
        <f>IF(MIR_2021!CR94="","-",MIR_2021!CR94)</f>
        <v>-</v>
      </c>
      <c r="CU85" s="74" t="str">
        <f>IF(MIR_2021!CS94="","-",MIR_2021!CS94)</f>
        <v>-</v>
      </c>
    </row>
    <row r="86" spans="1:99" s="68" customFormat="1" ht="13" x14ac:dyDescent="0.15">
      <c r="A86" s="67">
        <f>+VLOOKUP($D86,Catálogos!$A$14:$E$40,5,0)</f>
        <v>2</v>
      </c>
      <c r="B86" s="69" t="str">
        <f>+VLOOKUP(D86,Catálogos!$A$14:$C$40,3,FALSE)</f>
        <v>Promover el pleno ejercicio de los derechos de acceso a la información pública y de protección de datos personales, así como la transparencia y apertura de las instituciones públicas.</v>
      </c>
      <c r="C86" s="69" t="str">
        <f>+VLOOKUP(D86,Catálogos!$A$14:$F$40,6,FALSE)</f>
        <v>Presidencia</v>
      </c>
      <c r="D86" s="68" t="str">
        <f>+MID(MIR_2021!$D$6,1,3)</f>
        <v>170</v>
      </c>
      <c r="E86" s="69" t="str">
        <f>+MID(MIR_2021!$D$6,7,150)</f>
        <v>Dirección General de Comunicación Social y Difusión</v>
      </c>
      <c r="F86" s="68" t="str">
        <f>IF(MIR_2021!B95=0,F85,MIR_2021!B95)</f>
        <v>GOA09</v>
      </c>
      <c r="G86" s="68" t="str">
        <f>IF(MIR_2021!C95=0,G85,MIR_2021!C95)</f>
        <v>Actividad</v>
      </c>
      <c r="H86" s="69" t="str">
        <f>IF(MIR_2021!D95="",H85,MIR_2021!D95)</f>
        <v>2.2 Aplicación de una encuesta institucional de diagnóstico de los instrumentos de comunicación interna y el impacto de sus mensajes entre el personal del Instituto.</v>
      </c>
      <c r="I86" s="69">
        <f>+MIR_2021!E95</f>
        <v>0</v>
      </c>
      <c r="J86" s="69">
        <f>+MIR_2021!F95</f>
        <v>0</v>
      </c>
      <c r="K86" s="69">
        <f>+MIR_2021!G95</f>
        <v>0</v>
      </c>
      <c r="L86" s="69">
        <f>+MIR_2021!H95</f>
        <v>0</v>
      </c>
      <c r="M86" s="69">
        <f>+MIR_2021!I95</f>
        <v>0</v>
      </c>
      <c r="N86" s="69">
        <f>+MIR_2021!J95</f>
        <v>0</v>
      </c>
      <c r="O86" s="69">
        <f>+MIR_2021!K95</f>
        <v>0</v>
      </c>
      <c r="P86" s="69">
        <f>+MIR_2021!L95</f>
        <v>0</v>
      </c>
      <c r="Q86" s="69">
        <f>+MIR_2021!M95</f>
        <v>0</v>
      </c>
      <c r="R86" s="69">
        <f>+MIR_2021!N95</f>
        <v>0</v>
      </c>
      <c r="S86" s="69">
        <f>+MIR_2021!O95</f>
        <v>0</v>
      </c>
      <c r="T86" s="69">
        <f>+MIR_2021!P95</f>
        <v>0</v>
      </c>
      <c r="U86" s="69">
        <f>+MIR_2021!Q95</f>
        <v>0</v>
      </c>
      <c r="V86" s="69" t="str">
        <f>IF(MIR_2021!R95=0,V85,MIR_2021!R95)</f>
        <v>Anual</v>
      </c>
      <c r="W86" s="69" t="str">
        <f>IF(MIR_2021!S95=0,W85,MIR_2021!S95)</f>
        <v>Porcentaje</v>
      </c>
      <c r="X86" s="69">
        <f>+MIR_2021!V95</f>
        <v>0</v>
      </c>
      <c r="Y86" s="69">
        <f>+MIR_2021!W95</f>
        <v>0</v>
      </c>
      <c r="Z86" s="69">
        <f>+MIR_2021!X95</f>
        <v>0</v>
      </c>
      <c r="AA86" s="69" t="str">
        <f>IF(AND(MIR_2021!Y95="",H86=H85),AA85,MIR_2021!Y95)</f>
        <v>Los resultados de la encuesta son obtenidos en tiempo y forma.</v>
      </c>
      <c r="AB86" s="69">
        <f>+MIR_2021!Z95</f>
        <v>0</v>
      </c>
      <c r="AC86" s="69">
        <f>+MIR_2021!AA95</f>
        <v>0</v>
      </c>
      <c r="AD86" s="69">
        <f>+MIR_2021!AB95</f>
        <v>0</v>
      </c>
      <c r="AE86" s="77">
        <f>+MIR_2021!AC95</f>
        <v>0</v>
      </c>
      <c r="AF86" s="77">
        <f>+MIR_2021!AD95</f>
        <v>0</v>
      </c>
      <c r="AG86" s="68">
        <f>+MIR_2021!AE95</f>
        <v>0</v>
      </c>
      <c r="AH86" s="68">
        <f>+MIR_2021!AF95</f>
        <v>0</v>
      </c>
      <c r="AI86" s="68">
        <f>+MIR_2021!AG95</f>
        <v>0</v>
      </c>
      <c r="AJ86" s="68">
        <f>+MIR_2021!AH95</f>
        <v>0</v>
      </c>
      <c r="AK86" s="68">
        <f>+MIR_2021!AN95</f>
        <v>0</v>
      </c>
      <c r="AL86" s="68" t="str">
        <f ca="1">IF(MIR_2021!AO95="","-",IF(AN86="No aplica","-",IF(MIR_2021!AO95="Sin avance","Sin avance",IF(MIR_2021!AO95&lt;&gt;"Sin avance",IFERROR(_xlfn.FORMULATEXT(MIR_2021!AO95),CONCATENATE("=",MIR_2021!AO95)),"0"))))</f>
        <v>-</v>
      </c>
      <c r="AM86" s="68">
        <f>+MIR_2021!AP95</f>
        <v>0</v>
      </c>
      <c r="AN86" s="68">
        <f>+MIR_2021!AQ95</f>
        <v>0</v>
      </c>
      <c r="AO86" s="68">
        <f>+MIR_2021!AR95</f>
        <v>0</v>
      </c>
      <c r="AP86" s="78" t="str">
        <f>IF(MIR_2021!AS95="","-",MIR_2021!AS95)</f>
        <v>-</v>
      </c>
      <c r="AQ86" s="68">
        <f>+MIR_2021!AT95</f>
        <v>0</v>
      </c>
      <c r="AR86" s="68" t="str">
        <f ca="1">+IF(MIR_2021!AU95="","-",IF(AT86="No aplica","-",IF(MIR_2021!AU95="Sin avance","Sin avance",IF(MIR_2021!AU95&lt;&gt;"Sin avance",IFERROR(_xlfn.FORMULATEXT(MIR_2021!AU95),CONCATENATE("=",MIR_2021!AU95)),"0"))))</f>
        <v>-</v>
      </c>
      <c r="AS86" s="68">
        <f>+MIR_2021!AV95</f>
        <v>0</v>
      </c>
      <c r="AT86" s="68">
        <f>+MIR_2021!AW95</f>
        <v>0</v>
      </c>
      <c r="AU86" s="68">
        <f>+MIR_2021!AX95</f>
        <v>0</v>
      </c>
      <c r="AV86" s="78" t="str">
        <f>IF(MIR_2021!AY95="","-",MIR_2021!AY95)</f>
        <v>-</v>
      </c>
      <c r="AW86" s="68">
        <f>+MIR_2021!AZ95</f>
        <v>0</v>
      </c>
      <c r="AX86" s="70" t="str">
        <f ca="1">+IF(MIR_2021!BA95="","-",IF(AZ86="No aplica","-",IF(MIR_2021!BA95="Sin avance","Sin avance",IF(MIR_2021!BA95&lt;&gt;"Sin avance",IFERROR(_xlfn.FORMULATEXT(MIR_2021!BA95),CONCATENATE("=",MIR_2021!BA95)),"0"))))</f>
        <v>-</v>
      </c>
      <c r="AY86" s="68">
        <f>+MIR_2021!BB95</f>
        <v>0</v>
      </c>
      <c r="AZ86" s="68">
        <f>+MIR_2021!BC95</f>
        <v>0</v>
      </c>
      <c r="BA86" s="68">
        <f>+MIR_2021!BD95</f>
        <v>0</v>
      </c>
      <c r="BB86" s="78" t="str">
        <f>IF(MIR_2021!BE95="","-",MIR_2021!BE95)</f>
        <v>-</v>
      </c>
      <c r="BC86" s="68">
        <f>+MIR_2021!BF95</f>
        <v>0</v>
      </c>
      <c r="BD86" s="68" t="str">
        <f ca="1">+IF(MIR_2021!BG95="","-",IF(BF86="No aplica","-",IF(MIR_2021!BG95="Sin avance","Sin avance",IF(MIR_2021!BG95&lt;&gt;"Sin avance",IFERROR(_xlfn.FORMULATEXT(MIR_2021!BG95),CONCATENATE("=",MIR_2021!BG95)),"0"))))</f>
        <v>-</v>
      </c>
      <c r="BE86" s="68">
        <f>+MIR_2021!BH95</f>
        <v>0</v>
      </c>
      <c r="BF86" s="68">
        <f>+MIR_2021!BI95</f>
        <v>0</v>
      </c>
      <c r="BG86" s="68">
        <f>+MIR_2021!BJ95</f>
        <v>0</v>
      </c>
      <c r="BH86" s="78" t="str">
        <f>IF(MIR_2021!BK95="","-",MIR_2021!BK95)</f>
        <v>-</v>
      </c>
      <c r="BI86" s="68">
        <f>+MIR_2021!AH95</f>
        <v>0</v>
      </c>
      <c r="BJ86" s="71" t="str">
        <f ca="1">+IF(MIR_2021!AI95="","-",IF(BL86="No aplica","-",IF(MIR_2021!AI95="Sin avance","Sin avance",IF(MIR_2021!AI95&lt;&gt;"Sin avance",IFERROR(_xlfn.FORMULATEXT(MIR_2021!AI95),CONCATENATE("=",MIR_2021!AI95)),"-"))))</f>
        <v>-</v>
      </c>
      <c r="BK86" s="68">
        <f>+MIR_2021!AJ95</f>
        <v>0</v>
      </c>
      <c r="BL86" s="68">
        <f>+MIR_2021!AK95</f>
        <v>0</v>
      </c>
      <c r="BM86" s="68">
        <f>+MIR_2021!AL95</f>
        <v>0</v>
      </c>
      <c r="BN86" s="78" t="str">
        <f>IF(MIR_2021!AM95="","-",MIR_2021!AM95)</f>
        <v>-</v>
      </c>
      <c r="BO86" s="119" t="str">
        <f>IF(MIR_2021!BL95="","-",MIR_2021!BL95)</f>
        <v>-</v>
      </c>
      <c r="BP86" s="119" t="str">
        <f>IF(MIR_2021!BM95="","-",MIR_2021!BM95)</f>
        <v>-</v>
      </c>
      <c r="BQ86" s="119" t="str">
        <f>IF(MIR_2021!BN95="","-",MIR_2021!BN95)</f>
        <v>-</v>
      </c>
      <c r="BR86" s="119" t="str">
        <f>IF(MIR_2021!BO95="","-",MIR_2021!BO95)</f>
        <v>-</v>
      </c>
      <c r="BS86" s="74" t="str">
        <f>IF(MIR_2021!BP95="","-",MIR_2021!BP95)</f>
        <v>-</v>
      </c>
      <c r="BT86" s="119" t="str">
        <f>IF(MIR_2021!BR95="","-",MIR_2021!BR95)</f>
        <v>-</v>
      </c>
      <c r="BU86" s="119" t="str">
        <f>IF(MIR_2021!BS95="","-",MIR_2021!BS95)</f>
        <v>-</v>
      </c>
      <c r="BV86" s="74" t="str">
        <f>IF(MIR_2021!BT95="","-",MIR_2021!BT95)</f>
        <v>-</v>
      </c>
      <c r="BW86" s="74" t="str">
        <f>IF(MIR_2021!BU95="","-",MIR_2021!BU95)</f>
        <v>-</v>
      </c>
      <c r="BX86" s="74" t="str">
        <f>IF(MIR_2021!BV95="","-",MIR_2021!BV95)</f>
        <v>-</v>
      </c>
      <c r="BY86" s="74" t="str">
        <f>IF(MIR_2021!BW95="","-",MIR_2021!BW95)</f>
        <v>-</v>
      </c>
      <c r="BZ86" s="74" t="str">
        <f>IF(MIR_2021!BX95="","-",MIR_2021!BX95)</f>
        <v>-</v>
      </c>
      <c r="CA86" s="119" t="str">
        <f>IF(MIR_2021!BY95="","-",MIR_2021!BY95)</f>
        <v>-</v>
      </c>
      <c r="CB86" s="119" t="str">
        <f>IF(MIR_2021!BZ95="","-",MIR_2021!BZ95)</f>
        <v>-</v>
      </c>
      <c r="CC86" s="74" t="str">
        <f>IF(MIR_2021!CA95="","-",MIR_2021!CA95)</f>
        <v>-</v>
      </c>
      <c r="CD86" s="74" t="str">
        <f>IF(MIR_2021!CB95="","-",MIR_2021!CB95)</f>
        <v>-</v>
      </c>
      <c r="CE86" s="74" t="str">
        <f>IF(MIR_2021!CC95="","-",MIR_2021!CC95)</f>
        <v>-</v>
      </c>
      <c r="CF86" s="74" t="str">
        <f>IF(MIR_2021!CD95="","-",MIR_2021!CD95)</f>
        <v>-</v>
      </c>
      <c r="CG86" s="74" t="str">
        <f>IF(MIR_2021!CE95="","-",MIR_2021!CE95)</f>
        <v>-</v>
      </c>
      <c r="CH86" s="119" t="str">
        <f>IF(MIR_2021!CF95="","-",MIR_2021!CF95)</f>
        <v>-</v>
      </c>
      <c r="CI86" s="119" t="str">
        <f>IF(MIR_2021!CG95="","-",MIR_2021!CG95)</f>
        <v>-</v>
      </c>
      <c r="CJ86" s="74" t="str">
        <f>IF(MIR_2021!CH95="","-",MIR_2021!CH95)</f>
        <v>-</v>
      </c>
      <c r="CK86" s="74" t="str">
        <f>IF(MIR_2021!CI95="","-",MIR_2021!CI95)</f>
        <v>-</v>
      </c>
      <c r="CL86" s="74" t="str">
        <f>IF(MIR_2021!CJ95="","-",MIR_2021!CJ95)</f>
        <v>-</v>
      </c>
      <c r="CM86" s="74" t="str">
        <f>IF(MIR_2021!CK95="","-",MIR_2021!CK95)</f>
        <v>-</v>
      </c>
      <c r="CN86" s="74" t="str">
        <f>IF(MIR_2021!CL95="","-",MIR_2021!CL95)</f>
        <v>-</v>
      </c>
      <c r="CO86" s="119" t="str">
        <f>IF(MIR_2021!CM95="","-",MIR_2021!CM95)</f>
        <v>-</v>
      </c>
      <c r="CP86" s="119" t="str">
        <f>IF(MIR_2021!CN95="","-",MIR_2021!CN95)</f>
        <v>-</v>
      </c>
      <c r="CQ86" s="74" t="str">
        <f>IF(MIR_2021!CO95="","-",MIR_2021!CO95)</f>
        <v>-</v>
      </c>
      <c r="CR86" s="74" t="str">
        <f>IF(MIR_2021!CP95="","-",MIR_2021!CP95)</f>
        <v>-</v>
      </c>
      <c r="CS86" s="74" t="str">
        <f>IF(MIR_2021!CQ95="","-",MIR_2021!CQ95)</f>
        <v>-</v>
      </c>
      <c r="CT86" s="74" t="str">
        <f>IF(MIR_2021!CR95="","-",MIR_2021!CR95)</f>
        <v>-</v>
      </c>
      <c r="CU86" s="74" t="str">
        <f>IF(MIR_2021!CS95="","-",MIR_2021!CS95)</f>
        <v>-</v>
      </c>
    </row>
    <row r="87" spans="1:99" s="68" customFormat="1" ht="13" x14ac:dyDescent="0.15">
      <c r="A87" s="67">
        <f>+VLOOKUP($D87,Catálogos!$A$14:$E$40,5,0)</f>
        <v>2</v>
      </c>
      <c r="B87" s="69" t="str">
        <f>+VLOOKUP(D87,Catálogos!$A$14:$C$40,3,FALSE)</f>
        <v>Promover el pleno ejercicio de los derechos de acceso a la información pública y de protección de datos personales, así como la transparencia y apertura de las instituciones públicas.</v>
      </c>
      <c r="C87" s="69" t="str">
        <f>+VLOOKUP(D87,Catálogos!$A$14:$F$40,6,FALSE)</f>
        <v>Presidencia</v>
      </c>
      <c r="D87" s="68" t="str">
        <f>+MID(MIR_2021!$D$6,1,3)</f>
        <v>170</v>
      </c>
      <c r="E87" s="69" t="str">
        <f>+MID(MIR_2021!$D$6,7,150)</f>
        <v>Dirección General de Comunicación Social y Difusión</v>
      </c>
      <c r="F87" s="68" t="str">
        <f>IF(MIR_2021!B96=0,F86,MIR_2021!B96)</f>
        <v>GOA09</v>
      </c>
      <c r="G87" s="68" t="str">
        <f>IF(MIR_2021!C96=0,G86,MIR_2021!C96)</f>
        <v>Actividad</v>
      </c>
      <c r="H87" s="69" t="str">
        <f>IF(MIR_2021!D96="",H86,MIR_2021!D96)</f>
        <v>2.2 Aplicación de una encuesta institucional de diagnóstico de los instrumentos de comunicación interna y el impacto de sus mensajes entre el personal del Instituto.</v>
      </c>
      <c r="I87" s="69">
        <f>+MIR_2021!E96</f>
        <v>0</v>
      </c>
      <c r="J87" s="69">
        <f>+MIR_2021!F96</f>
        <v>0</v>
      </c>
      <c r="K87" s="69">
        <f>+MIR_2021!G96</f>
        <v>0</v>
      </c>
      <c r="L87" s="69">
        <f>+MIR_2021!H96</f>
        <v>0</v>
      </c>
      <c r="M87" s="69">
        <f>+MIR_2021!I96</f>
        <v>0</v>
      </c>
      <c r="N87" s="69">
        <f>+MIR_2021!J96</f>
        <v>0</v>
      </c>
      <c r="O87" s="69">
        <f>+MIR_2021!K96</f>
        <v>0</v>
      </c>
      <c r="P87" s="69">
        <f>+MIR_2021!L96</f>
        <v>0</v>
      </c>
      <c r="Q87" s="69">
        <f>+MIR_2021!M96</f>
        <v>0</v>
      </c>
      <c r="R87" s="69">
        <f>+MIR_2021!N96</f>
        <v>0</v>
      </c>
      <c r="S87" s="69">
        <f>+MIR_2021!O96</f>
        <v>0</v>
      </c>
      <c r="T87" s="69">
        <f>+MIR_2021!P96</f>
        <v>0</v>
      </c>
      <c r="U87" s="69">
        <f>+MIR_2021!Q96</f>
        <v>0</v>
      </c>
      <c r="V87" s="69" t="str">
        <f>IF(MIR_2021!R96=0,V86,MIR_2021!R96)</f>
        <v>Anual</v>
      </c>
      <c r="W87" s="69" t="str">
        <f>IF(MIR_2021!S96=0,W86,MIR_2021!S96)</f>
        <v>Porcentaje</v>
      </c>
      <c r="X87" s="69">
        <f>+MIR_2021!V96</f>
        <v>0</v>
      </c>
      <c r="Y87" s="69">
        <f>+MIR_2021!W96</f>
        <v>0</v>
      </c>
      <c r="Z87" s="69">
        <f>+MIR_2021!X96</f>
        <v>0</v>
      </c>
      <c r="AA87" s="69" t="str">
        <f>IF(AND(MIR_2021!Y96="",H87=H86),AA86,MIR_2021!Y96)</f>
        <v>Los resultados de la encuesta son obtenidos en tiempo y forma.</v>
      </c>
      <c r="AB87" s="69">
        <f>+MIR_2021!Z96</f>
        <v>0</v>
      </c>
      <c r="AC87" s="69">
        <f>+MIR_2021!AA96</f>
        <v>0</v>
      </c>
      <c r="AD87" s="69">
        <f>+MIR_2021!AB96</f>
        <v>0</v>
      </c>
      <c r="AE87" s="77">
        <f>+MIR_2021!AC96</f>
        <v>0</v>
      </c>
      <c r="AF87" s="77">
        <f>+MIR_2021!AD96</f>
        <v>0</v>
      </c>
      <c r="AG87" s="68">
        <f>+MIR_2021!AE96</f>
        <v>0</v>
      </c>
      <c r="AH87" s="68">
        <f>+MIR_2021!AF96</f>
        <v>0</v>
      </c>
      <c r="AI87" s="68">
        <f>+MIR_2021!AG96</f>
        <v>0</v>
      </c>
      <c r="AJ87" s="68">
        <f>+MIR_2021!AH96</f>
        <v>0</v>
      </c>
      <c r="AK87" s="68">
        <f>+MIR_2021!AN96</f>
        <v>0</v>
      </c>
      <c r="AL87" s="68" t="str">
        <f ca="1">IF(MIR_2021!AO96="","-",IF(AN87="No aplica","-",IF(MIR_2021!AO96="Sin avance","Sin avance",IF(MIR_2021!AO96&lt;&gt;"Sin avance",IFERROR(_xlfn.FORMULATEXT(MIR_2021!AO96),CONCATENATE("=",MIR_2021!AO96)),"0"))))</f>
        <v>-</v>
      </c>
      <c r="AM87" s="68">
        <f>+MIR_2021!AP96</f>
        <v>0</v>
      </c>
      <c r="AN87" s="68">
        <f>+MIR_2021!AQ96</f>
        <v>0</v>
      </c>
      <c r="AO87" s="68">
        <f>+MIR_2021!AR96</f>
        <v>0</v>
      </c>
      <c r="AP87" s="78" t="str">
        <f>IF(MIR_2021!AS96="","-",MIR_2021!AS96)</f>
        <v>-</v>
      </c>
      <c r="AQ87" s="68">
        <f>+MIR_2021!AT96</f>
        <v>0</v>
      </c>
      <c r="AR87" s="68" t="str">
        <f ca="1">+IF(MIR_2021!AU96="","-",IF(AT87="No aplica","-",IF(MIR_2021!AU96="Sin avance","Sin avance",IF(MIR_2021!AU96&lt;&gt;"Sin avance",IFERROR(_xlfn.FORMULATEXT(MIR_2021!AU96),CONCATENATE("=",MIR_2021!AU96)),"0"))))</f>
        <v>-</v>
      </c>
      <c r="AS87" s="68">
        <f>+MIR_2021!AV96</f>
        <v>0</v>
      </c>
      <c r="AT87" s="68">
        <f>+MIR_2021!AW96</f>
        <v>0</v>
      </c>
      <c r="AU87" s="68">
        <f>+MIR_2021!AX96</f>
        <v>0</v>
      </c>
      <c r="AV87" s="78" t="str">
        <f>IF(MIR_2021!AY96="","-",MIR_2021!AY96)</f>
        <v>-</v>
      </c>
      <c r="AW87" s="68">
        <f>+MIR_2021!AZ96</f>
        <v>0</v>
      </c>
      <c r="AX87" s="70" t="str">
        <f ca="1">+IF(MIR_2021!BA96="","-",IF(AZ87="No aplica","-",IF(MIR_2021!BA96="Sin avance","Sin avance",IF(MIR_2021!BA96&lt;&gt;"Sin avance",IFERROR(_xlfn.FORMULATEXT(MIR_2021!BA96),CONCATENATE("=",MIR_2021!BA96)),"0"))))</f>
        <v>-</v>
      </c>
      <c r="AY87" s="68">
        <f>+MIR_2021!BB96</f>
        <v>0</v>
      </c>
      <c r="AZ87" s="68">
        <f>+MIR_2021!BC96</f>
        <v>0</v>
      </c>
      <c r="BA87" s="68">
        <f>+MIR_2021!BD96</f>
        <v>0</v>
      </c>
      <c r="BB87" s="78" t="str">
        <f>IF(MIR_2021!BE96="","-",MIR_2021!BE96)</f>
        <v>-</v>
      </c>
      <c r="BC87" s="68">
        <f>+MIR_2021!BF96</f>
        <v>0</v>
      </c>
      <c r="BD87" s="68" t="str">
        <f ca="1">+IF(MIR_2021!BG96="","-",IF(BF87="No aplica","-",IF(MIR_2021!BG96="Sin avance","Sin avance",IF(MIR_2021!BG96&lt;&gt;"Sin avance",IFERROR(_xlfn.FORMULATEXT(MIR_2021!BG96),CONCATENATE("=",MIR_2021!BG96)),"0"))))</f>
        <v>-</v>
      </c>
      <c r="BE87" s="68">
        <f>+MIR_2021!BH96</f>
        <v>0</v>
      </c>
      <c r="BF87" s="68">
        <f>+MIR_2021!BI96</f>
        <v>0</v>
      </c>
      <c r="BG87" s="68">
        <f>+MIR_2021!BJ96</f>
        <v>0</v>
      </c>
      <c r="BH87" s="78" t="str">
        <f>IF(MIR_2021!BK96="","-",MIR_2021!BK96)</f>
        <v>-</v>
      </c>
      <c r="BI87" s="68">
        <f>+MIR_2021!AH96</f>
        <v>0</v>
      </c>
      <c r="BJ87" s="71" t="str">
        <f ca="1">+IF(MIR_2021!AI96="","-",IF(BL87="No aplica","-",IF(MIR_2021!AI96="Sin avance","Sin avance",IF(MIR_2021!AI96&lt;&gt;"Sin avance",IFERROR(_xlfn.FORMULATEXT(MIR_2021!AI96),CONCATENATE("=",MIR_2021!AI96)),"-"))))</f>
        <v>-</v>
      </c>
      <c r="BK87" s="68">
        <f>+MIR_2021!AJ96</f>
        <v>0</v>
      </c>
      <c r="BL87" s="68">
        <f>+MIR_2021!AK96</f>
        <v>0</v>
      </c>
      <c r="BM87" s="68">
        <f>+MIR_2021!AL96</f>
        <v>0</v>
      </c>
      <c r="BN87" s="78" t="str">
        <f>IF(MIR_2021!AM96="","-",MIR_2021!AM96)</f>
        <v>-</v>
      </c>
      <c r="BO87" s="119" t="str">
        <f>IF(MIR_2021!BL96="","-",MIR_2021!BL96)</f>
        <v>-</v>
      </c>
      <c r="BP87" s="119" t="str">
        <f>IF(MIR_2021!BM96="","-",MIR_2021!BM96)</f>
        <v>-</v>
      </c>
      <c r="BQ87" s="119" t="str">
        <f>IF(MIR_2021!BN96="","-",MIR_2021!BN96)</f>
        <v>-</v>
      </c>
      <c r="BR87" s="119" t="str">
        <f>IF(MIR_2021!BO96="","-",MIR_2021!BO96)</f>
        <v>-</v>
      </c>
      <c r="BS87" s="74" t="str">
        <f>IF(MIR_2021!BP96="","-",MIR_2021!BP96)</f>
        <v>-</v>
      </c>
      <c r="BT87" s="119" t="str">
        <f>IF(MIR_2021!BR96="","-",MIR_2021!BR96)</f>
        <v>-</v>
      </c>
      <c r="BU87" s="119" t="str">
        <f>IF(MIR_2021!BS96="","-",MIR_2021!BS96)</f>
        <v>-</v>
      </c>
      <c r="BV87" s="74" t="str">
        <f>IF(MIR_2021!BT96="","-",MIR_2021!BT96)</f>
        <v>-</v>
      </c>
      <c r="BW87" s="74" t="str">
        <f>IF(MIR_2021!BU96="","-",MIR_2021!BU96)</f>
        <v>-</v>
      </c>
      <c r="BX87" s="74" t="str">
        <f>IF(MIR_2021!BV96="","-",MIR_2021!BV96)</f>
        <v>-</v>
      </c>
      <c r="BY87" s="74" t="str">
        <f>IF(MIR_2021!BW96="","-",MIR_2021!BW96)</f>
        <v>-</v>
      </c>
      <c r="BZ87" s="74" t="str">
        <f>IF(MIR_2021!BX96="","-",MIR_2021!BX96)</f>
        <v>-</v>
      </c>
      <c r="CA87" s="119" t="str">
        <f>IF(MIR_2021!BY96="","-",MIR_2021!BY96)</f>
        <v>-</v>
      </c>
      <c r="CB87" s="119" t="str">
        <f>IF(MIR_2021!BZ96="","-",MIR_2021!BZ96)</f>
        <v>-</v>
      </c>
      <c r="CC87" s="74" t="str">
        <f>IF(MIR_2021!CA96="","-",MIR_2021!CA96)</f>
        <v>-</v>
      </c>
      <c r="CD87" s="74" t="str">
        <f>IF(MIR_2021!CB96="","-",MIR_2021!CB96)</f>
        <v>-</v>
      </c>
      <c r="CE87" s="74" t="str">
        <f>IF(MIR_2021!CC96="","-",MIR_2021!CC96)</f>
        <v>-</v>
      </c>
      <c r="CF87" s="74" t="str">
        <f>IF(MIR_2021!CD96="","-",MIR_2021!CD96)</f>
        <v>-</v>
      </c>
      <c r="CG87" s="74" t="str">
        <f>IF(MIR_2021!CE96="","-",MIR_2021!CE96)</f>
        <v>-</v>
      </c>
      <c r="CH87" s="119" t="str">
        <f>IF(MIR_2021!CF96="","-",MIR_2021!CF96)</f>
        <v>-</v>
      </c>
      <c r="CI87" s="119" t="str">
        <f>IF(MIR_2021!CG96="","-",MIR_2021!CG96)</f>
        <v>-</v>
      </c>
      <c r="CJ87" s="74" t="str">
        <f>IF(MIR_2021!CH96="","-",MIR_2021!CH96)</f>
        <v>-</v>
      </c>
      <c r="CK87" s="74" t="str">
        <f>IF(MIR_2021!CI96="","-",MIR_2021!CI96)</f>
        <v>-</v>
      </c>
      <c r="CL87" s="74" t="str">
        <f>IF(MIR_2021!CJ96="","-",MIR_2021!CJ96)</f>
        <v>-</v>
      </c>
      <c r="CM87" s="74" t="str">
        <f>IF(MIR_2021!CK96="","-",MIR_2021!CK96)</f>
        <v>-</v>
      </c>
      <c r="CN87" s="74" t="str">
        <f>IF(MIR_2021!CL96="","-",MIR_2021!CL96)</f>
        <v>-</v>
      </c>
      <c r="CO87" s="119" t="str">
        <f>IF(MIR_2021!CM96="","-",MIR_2021!CM96)</f>
        <v>-</v>
      </c>
      <c r="CP87" s="119" t="str">
        <f>IF(MIR_2021!CN96="","-",MIR_2021!CN96)</f>
        <v>-</v>
      </c>
      <c r="CQ87" s="74" t="str">
        <f>IF(MIR_2021!CO96="","-",MIR_2021!CO96)</f>
        <v>-</v>
      </c>
      <c r="CR87" s="74" t="str">
        <f>IF(MIR_2021!CP96="","-",MIR_2021!CP96)</f>
        <v>-</v>
      </c>
      <c r="CS87" s="74" t="str">
        <f>IF(MIR_2021!CQ96="","-",MIR_2021!CQ96)</f>
        <v>-</v>
      </c>
      <c r="CT87" s="74" t="str">
        <f>IF(MIR_2021!CR96="","-",MIR_2021!CR96)</f>
        <v>-</v>
      </c>
      <c r="CU87" s="74" t="str">
        <f>IF(MIR_2021!CS96="","-",MIR_2021!CS96)</f>
        <v>-</v>
      </c>
    </row>
    <row r="88" spans="1:99" s="68" customFormat="1" ht="13" x14ac:dyDescent="0.15">
      <c r="A88" s="67">
        <f>+VLOOKUP($D88,Catálogos!$A$14:$E$40,5,0)</f>
        <v>2</v>
      </c>
      <c r="B88" s="69" t="str">
        <f>+VLOOKUP(D88,Catálogos!$A$14:$C$40,3,FALSE)</f>
        <v>Promover el pleno ejercicio de los derechos de acceso a la información pública y de protección de datos personales, así como la transparencia y apertura de las instituciones públicas.</v>
      </c>
      <c r="C88" s="69" t="str">
        <f>+VLOOKUP(D88,Catálogos!$A$14:$F$40,6,FALSE)</f>
        <v>Presidencia</v>
      </c>
      <c r="D88" s="68" t="str">
        <f>+MID(MIR_2021!$D$6,1,3)</f>
        <v>170</v>
      </c>
      <c r="E88" s="69" t="str">
        <f>+MID(MIR_2021!$D$6,7,150)</f>
        <v>Dirección General de Comunicación Social y Difusión</v>
      </c>
      <c r="F88" s="68" t="str">
        <f>IF(MIR_2021!B97=0,F87,MIR_2021!B97)</f>
        <v>GOA09</v>
      </c>
      <c r="G88" s="68" t="str">
        <f>IF(MIR_2021!C97=0,G87,MIR_2021!C97)</f>
        <v>Actividad</v>
      </c>
      <c r="H88" s="69" t="str">
        <f>IF(MIR_2021!D97="",H87,MIR_2021!D97)</f>
        <v>2.2 Aplicación de una encuesta institucional de diagnóstico de los instrumentos de comunicación interna y el impacto de sus mensajes entre el personal del Instituto.</v>
      </c>
      <c r="I88" s="69">
        <f>+MIR_2021!E97</f>
        <v>0</v>
      </c>
      <c r="J88" s="69">
        <f>+MIR_2021!F97</f>
        <v>0</v>
      </c>
      <c r="K88" s="69">
        <f>+MIR_2021!G97</f>
        <v>0</v>
      </c>
      <c r="L88" s="69">
        <f>+MIR_2021!H97</f>
        <v>0</v>
      </c>
      <c r="M88" s="69">
        <f>+MIR_2021!I97</f>
        <v>0</v>
      </c>
      <c r="N88" s="69">
        <f>+MIR_2021!J97</f>
        <v>0</v>
      </c>
      <c r="O88" s="69">
        <f>+MIR_2021!K97</f>
        <v>0</v>
      </c>
      <c r="P88" s="69">
        <f>+MIR_2021!L97</f>
        <v>0</v>
      </c>
      <c r="Q88" s="69">
        <f>+MIR_2021!M97</f>
        <v>0</v>
      </c>
      <c r="R88" s="69">
        <f>+MIR_2021!N97</f>
        <v>0</v>
      </c>
      <c r="S88" s="69">
        <f>+MIR_2021!O97</f>
        <v>0</v>
      </c>
      <c r="T88" s="69">
        <f>+MIR_2021!P97</f>
        <v>0</v>
      </c>
      <c r="U88" s="69">
        <f>+MIR_2021!Q97</f>
        <v>0</v>
      </c>
      <c r="V88" s="69" t="str">
        <f>IF(MIR_2021!R97=0,V87,MIR_2021!R97)</f>
        <v>Anual</v>
      </c>
      <c r="W88" s="69" t="str">
        <f>IF(MIR_2021!S97=0,W87,MIR_2021!S97)</f>
        <v>Porcentaje</v>
      </c>
      <c r="X88" s="69">
        <f>+MIR_2021!V97</f>
        <v>0</v>
      </c>
      <c r="Y88" s="69">
        <f>+MIR_2021!W97</f>
        <v>0</v>
      </c>
      <c r="Z88" s="69">
        <f>+MIR_2021!X97</f>
        <v>0</v>
      </c>
      <c r="AA88" s="69" t="str">
        <f>IF(AND(MIR_2021!Y97="",H88=H87),AA87,MIR_2021!Y97)</f>
        <v>Los resultados de la encuesta son obtenidos en tiempo y forma.</v>
      </c>
      <c r="AB88" s="69">
        <f>+MIR_2021!Z97</f>
        <v>0</v>
      </c>
      <c r="AC88" s="69">
        <f>+MIR_2021!AA97</f>
        <v>0</v>
      </c>
      <c r="AD88" s="69">
        <f>+MIR_2021!AB97</f>
        <v>0</v>
      </c>
      <c r="AE88" s="77">
        <f>+MIR_2021!AC97</f>
        <v>0</v>
      </c>
      <c r="AF88" s="77">
        <f>+MIR_2021!AD97</f>
        <v>0</v>
      </c>
      <c r="AG88" s="68">
        <f>+MIR_2021!AE97</f>
        <v>0</v>
      </c>
      <c r="AH88" s="68">
        <f>+MIR_2021!AF97</f>
        <v>0</v>
      </c>
      <c r="AI88" s="68">
        <f>+MIR_2021!AG97</f>
        <v>0</v>
      </c>
      <c r="AJ88" s="68">
        <f>+MIR_2021!AH97</f>
        <v>0</v>
      </c>
      <c r="AK88" s="68">
        <f>+MIR_2021!AN97</f>
        <v>0</v>
      </c>
      <c r="AL88" s="68" t="str">
        <f ca="1">IF(MIR_2021!AO97="","-",IF(AN88="No aplica","-",IF(MIR_2021!AO97="Sin avance","Sin avance",IF(MIR_2021!AO97&lt;&gt;"Sin avance",IFERROR(_xlfn.FORMULATEXT(MIR_2021!AO97),CONCATENATE("=",MIR_2021!AO97)),"0"))))</f>
        <v>-</v>
      </c>
      <c r="AM88" s="68">
        <f>+MIR_2021!AP97</f>
        <v>0</v>
      </c>
      <c r="AN88" s="68">
        <f>+MIR_2021!AQ97</f>
        <v>0</v>
      </c>
      <c r="AO88" s="68">
        <f>+MIR_2021!AR97</f>
        <v>0</v>
      </c>
      <c r="AP88" s="78" t="str">
        <f>IF(MIR_2021!AS97="","-",MIR_2021!AS97)</f>
        <v>-</v>
      </c>
      <c r="AQ88" s="68">
        <f>+MIR_2021!AT97</f>
        <v>0</v>
      </c>
      <c r="AR88" s="68" t="str">
        <f ca="1">+IF(MIR_2021!AU97="","-",IF(AT88="No aplica","-",IF(MIR_2021!AU97="Sin avance","Sin avance",IF(MIR_2021!AU97&lt;&gt;"Sin avance",IFERROR(_xlfn.FORMULATEXT(MIR_2021!AU97),CONCATENATE("=",MIR_2021!AU97)),"0"))))</f>
        <v>-</v>
      </c>
      <c r="AS88" s="68">
        <f>+MIR_2021!AV97</f>
        <v>0</v>
      </c>
      <c r="AT88" s="68">
        <f>+MIR_2021!AW97</f>
        <v>0</v>
      </c>
      <c r="AU88" s="68">
        <f>+MIR_2021!AX97</f>
        <v>0</v>
      </c>
      <c r="AV88" s="78" t="str">
        <f>IF(MIR_2021!AY97="","-",MIR_2021!AY97)</f>
        <v>-</v>
      </c>
      <c r="AW88" s="68">
        <f>+MIR_2021!AZ97</f>
        <v>0</v>
      </c>
      <c r="AX88" s="70" t="str">
        <f ca="1">+IF(MIR_2021!BA97="","-",IF(AZ88="No aplica","-",IF(MIR_2021!BA97="Sin avance","Sin avance",IF(MIR_2021!BA97&lt;&gt;"Sin avance",IFERROR(_xlfn.FORMULATEXT(MIR_2021!BA97),CONCATENATE("=",MIR_2021!BA97)),"0"))))</f>
        <v>-</v>
      </c>
      <c r="AY88" s="68">
        <f>+MIR_2021!BB97</f>
        <v>0</v>
      </c>
      <c r="AZ88" s="68">
        <f>+MIR_2021!BC97</f>
        <v>0</v>
      </c>
      <c r="BA88" s="68">
        <f>+MIR_2021!BD97</f>
        <v>0</v>
      </c>
      <c r="BB88" s="78" t="str">
        <f>IF(MIR_2021!BE97="","-",MIR_2021!BE97)</f>
        <v>-</v>
      </c>
      <c r="BC88" s="68">
        <f>+MIR_2021!BF97</f>
        <v>0</v>
      </c>
      <c r="BD88" s="68" t="str">
        <f ca="1">+IF(MIR_2021!BG97="","-",IF(BF88="No aplica","-",IF(MIR_2021!BG97="Sin avance","Sin avance",IF(MIR_2021!BG97&lt;&gt;"Sin avance",IFERROR(_xlfn.FORMULATEXT(MIR_2021!BG97),CONCATENATE("=",MIR_2021!BG97)),"0"))))</f>
        <v>-</v>
      </c>
      <c r="BE88" s="68">
        <f>+MIR_2021!BH97</f>
        <v>0</v>
      </c>
      <c r="BF88" s="68">
        <f>+MIR_2021!BI97</f>
        <v>0</v>
      </c>
      <c r="BG88" s="68">
        <f>+MIR_2021!BJ97</f>
        <v>0</v>
      </c>
      <c r="BH88" s="78" t="str">
        <f>IF(MIR_2021!BK97="","-",MIR_2021!BK97)</f>
        <v>-</v>
      </c>
      <c r="BI88" s="68">
        <f>+MIR_2021!AH97</f>
        <v>0</v>
      </c>
      <c r="BJ88" s="71" t="str">
        <f ca="1">+IF(MIR_2021!AI97="","-",IF(BL88="No aplica","-",IF(MIR_2021!AI97="Sin avance","Sin avance",IF(MIR_2021!AI97&lt;&gt;"Sin avance",IFERROR(_xlfn.FORMULATEXT(MIR_2021!AI97),CONCATENATE("=",MIR_2021!AI97)),"-"))))</f>
        <v>-</v>
      </c>
      <c r="BK88" s="68">
        <f>+MIR_2021!AJ97</f>
        <v>0</v>
      </c>
      <c r="BL88" s="68">
        <f>+MIR_2021!AK97</f>
        <v>0</v>
      </c>
      <c r="BM88" s="68">
        <f>+MIR_2021!AL97</f>
        <v>0</v>
      </c>
      <c r="BN88" s="78" t="str">
        <f>IF(MIR_2021!AM97="","-",MIR_2021!AM97)</f>
        <v>-</v>
      </c>
      <c r="BO88" s="119" t="str">
        <f>IF(MIR_2021!BL97="","-",MIR_2021!BL97)</f>
        <v>-</v>
      </c>
      <c r="BP88" s="119" t="str">
        <f>IF(MIR_2021!BM97="","-",MIR_2021!BM97)</f>
        <v>-</v>
      </c>
      <c r="BQ88" s="119" t="str">
        <f>IF(MIR_2021!BN97="","-",MIR_2021!BN97)</f>
        <v>-</v>
      </c>
      <c r="BR88" s="119" t="str">
        <f>IF(MIR_2021!BO97="","-",MIR_2021!BO97)</f>
        <v>-</v>
      </c>
      <c r="BS88" s="74" t="str">
        <f>IF(MIR_2021!BP97="","-",MIR_2021!BP97)</f>
        <v>-</v>
      </c>
      <c r="BT88" s="119" t="str">
        <f>IF(MIR_2021!BR97="","-",MIR_2021!BR97)</f>
        <v>-</v>
      </c>
      <c r="BU88" s="119" t="str">
        <f>IF(MIR_2021!BS97="","-",MIR_2021!BS97)</f>
        <v>-</v>
      </c>
      <c r="BV88" s="74" t="str">
        <f>IF(MIR_2021!BT97="","-",MIR_2021!BT97)</f>
        <v>-</v>
      </c>
      <c r="BW88" s="74" t="str">
        <f>IF(MIR_2021!BU97="","-",MIR_2021!BU97)</f>
        <v>-</v>
      </c>
      <c r="BX88" s="74" t="str">
        <f>IF(MIR_2021!BV97="","-",MIR_2021!BV97)</f>
        <v>-</v>
      </c>
      <c r="BY88" s="74" t="str">
        <f>IF(MIR_2021!BW97="","-",MIR_2021!BW97)</f>
        <v>-</v>
      </c>
      <c r="BZ88" s="74" t="str">
        <f>IF(MIR_2021!BX97="","-",MIR_2021!BX97)</f>
        <v>-</v>
      </c>
      <c r="CA88" s="119" t="str">
        <f>IF(MIR_2021!BY97="","-",MIR_2021!BY97)</f>
        <v>-</v>
      </c>
      <c r="CB88" s="119" t="str">
        <f>IF(MIR_2021!BZ97="","-",MIR_2021!BZ97)</f>
        <v>-</v>
      </c>
      <c r="CC88" s="74" t="str">
        <f>IF(MIR_2021!CA97="","-",MIR_2021!CA97)</f>
        <v>-</v>
      </c>
      <c r="CD88" s="74" t="str">
        <f>IF(MIR_2021!CB97="","-",MIR_2021!CB97)</f>
        <v>-</v>
      </c>
      <c r="CE88" s="74" t="str">
        <f>IF(MIR_2021!CC97="","-",MIR_2021!CC97)</f>
        <v>-</v>
      </c>
      <c r="CF88" s="74" t="str">
        <f>IF(MIR_2021!CD97="","-",MIR_2021!CD97)</f>
        <v>-</v>
      </c>
      <c r="CG88" s="74" t="str">
        <f>IF(MIR_2021!CE97="","-",MIR_2021!CE97)</f>
        <v>-</v>
      </c>
      <c r="CH88" s="119" t="str">
        <f>IF(MIR_2021!CF97="","-",MIR_2021!CF97)</f>
        <v>-</v>
      </c>
      <c r="CI88" s="119" t="str">
        <f>IF(MIR_2021!CG97="","-",MIR_2021!CG97)</f>
        <v>-</v>
      </c>
      <c r="CJ88" s="74" t="str">
        <f>IF(MIR_2021!CH97="","-",MIR_2021!CH97)</f>
        <v>-</v>
      </c>
      <c r="CK88" s="74" t="str">
        <f>IF(MIR_2021!CI97="","-",MIR_2021!CI97)</f>
        <v>-</v>
      </c>
      <c r="CL88" s="74" t="str">
        <f>IF(MIR_2021!CJ97="","-",MIR_2021!CJ97)</f>
        <v>-</v>
      </c>
      <c r="CM88" s="74" t="str">
        <f>IF(MIR_2021!CK97="","-",MIR_2021!CK97)</f>
        <v>-</v>
      </c>
      <c r="CN88" s="74" t="str">
        <f>IF(MIR_2021!CL97="","-",MIR_2021!CL97)</f>
        <v>-</v>
      </c>
      <c r="CO88" s="119" t="str">
        <f>IF(MIR_2021!CM97="","-",MIR_2021!CM97)</f>
        <v>-</v>
      </c>
      <c r="CP88" s="119" t="str">
        <f>IF(MIR_2021!CN97="","-",MIR_2021!CN97)</f>
        <v>-</v>
      </c>
      <c r="CQ88" s="74" t="str">
        <f>IF(MIR_2021!CO97="","-",MIR_2021!CO97)</f>
        <v>-</v>
      </c>
      <c r="CR88" s="74" t="str">
        <f>IF(MIR_2021!CP97="","-",MIR_2021!CP97)</f>
        <v>-</v>
      </c>
      <c r="CS88" s="74" t="str">
        <f>IF(MIR_2021!CQ97="","-",MIR_2021!CQ97)</f>
        <v>-</v>
      </c>
      <c r="CT88" s="74" t="str">
        <f>IF(MIR_2021!CR97="","-",MIR_2021!CR97)</f>
        <v>-</v>
      </c>
      <c r="CU88" s="74" t="str">
        <f>IF(MIR_2021!CS97="","-",MIR_2021!CS97)</f>
        <v>-</v>
      </c>
    </row>
    <row r="89" spans="1:99" s="68" customFormat="1" ht="13" x14ac:dyDescent="0.15">
      <c r="A89" s="67">
        <f>+VLOOKUP($D89,Catálogos!$A$14:$E$40,5,0)</f>
        <v>2</v>
      </c>
      <c r="B89" s="69" t="str">
        <f>+VLOOKUP(D89,Catálogos!$A$14:$C$40,3,FALSE)</f>
        <v>Promover el pleno ejercicio de los derechos de acceso a la información pública y de protección de datos personales, así como la transparencia y apertura de las instituciones públicas.</v>
      </c>
      <c r="C89" s="69" t="str">
        <f>+VLOOKUP(D89,Catálogos!$A$14:$F$40,6,FALSE)</f>
        <v>Presidencia</v>
      </c>
      <c r="D89" s="68" t="str">
        <f>+MID(MIR_2021!$D$6,1,3)</f>
        <v>170</v>
      </c>
      <c r="E89" s="69" t="str">
        <f>+MID(MIR_2021!$D$6,7,150)</f>
        <v>Dirección General de Comunicación Social y Difusión</v>
      </c>
      <c r="F89" s="68" t="str">
        <f>IF(MIR_2021!B98=0,F88,MIR_2021!B98)</f>
        <v>GOA09</v>
      </c>
      <c r="G89" s="68" t="str">
        <f>IF(MIR_2021!C98=0,G88,MIR_2021!C98)</f>
        <v>Actividad</v>
      </c>
      <c r="H89" s="69" t="str">
        <f>IF(MIR_2021!D98="",H88,MIR_2021!D98)</f>
        <v>2.2 Aplicación de una encuesta institucional de diagnóstico de los instrumentos de comunicación interna y el impacto de sus mensajes entre el personal del Instituto.</v>
      </c>
      <c r="I89" s="69">
        <f>+MIR_2021!E98</f>
        <v>0</v>
      </c>
      <c r="J89" s="69">
        <f>+MIR_2021!F98</f>
        <v>0</v>
      </c>
      <c r="K89" s="69">
        <f>+MIR_2021!G98</f>
        <v>0</v>
      </c>
      <c r="L89" s="69">
        <f>+MIR_2021!H98</f>
        <v>0</v>
      </c>
      <c r="M89" s="69">
        <f>+MIR_2021!I98</f>
        <v>0</v>
      </c>
      <c r="N89" s="69">
        <f>+MIR_2021!J98</f>
        <v>0</v>
      </c>
      <c r="O89" s="69">
        <f>+MIR_2021!K98</f>
        <v>0</v>
      </c>
      <c r="P89" s="69">
        <f>+MIR_2021!L98</f>
        <v>0</v>
      </c>
      <c r="Q89" s="69">
        <f>+MIR_2021!M98</f>
        <v>0</v>
      </c>
      <c r="R89" s="69">
        <f>+MIR_2021!N98</f>
        <v>0</v>
      </c>
      <c r="S89" s="69">
        <f>+MIR_2021!O98</f>
        <v>0</v>
      </c>
      <c r="T89" s="69">
        <f>+MIR_2021!P98</f>
        <v>0</v>
      </c>
      <c r="U89" s="69">
        <f>+MIR_2021!Q98</f>
        <v>0</v>
      </c>
      <c r="V89" s="69" t="str">
        <f>IF(MIR_2021!R98=0,V88,MIR_2021!R98)</f>
        <v>Anual</v>
      </c>
      <c r="W89" s="69" t="str">
        <f>IF(MIR_2021!S98=0,W88,MIR_2021!S98)</f>
        <v>Porcentaje</v>
      </c>
      <c r="X89" s="69">
        <f>+MIR_2021!V98</f>
        <v>0</v>
      </c>
      <c r="Y89" s="69">
        <f>+MIR_2021!W98</f>
        <v>0</v>
      </c>
      <c r="Z89" s="69">
        <f>+MIR_2021!X98</f>
        <v>0</v>
      </c>
      <c r="AA89" s="69" t="str">
        <f>IF(AND(MIR_2021!Y98="",H89=H88),AA88,MIR_2021!Y98)</f>
        <v>Los resultados de la encuesta son obtenidos en tiempo y forma.</v>
      </c>
      <c r="AB89" s="69">
        <f>+MIR_2021!Z98</f>
        <v>0</v>
      </c>
      <c r="AC89" s="69">
        <f>+MIR_2021!AA98</f>
        <v>0</v>
      </c>
      <c r="AD89" s="69">
        <f>+MIR_2021!AB98</f>
        <v>0</v>
      </c>
      <c r="AE89" s="77">
        <f>+MIR_2021!AC98</f>
        <v>0</v>
      </c>
      <c r="AF89" s="77">
        <f>+MIR_2021!AD98</f>
        <v>0</v>
      </c>
      <c r="AG89" s="68">
        <f>+MIR_2021!AE98</f>
        <v>0</v>
      </c>
      <c r="AH89" s="68">
        <f>+MIR_2021!AF98</f>
        <v>0</v>
      </c>
      <c r="AI89" s="68">
        <f>+MIR_2021!AG98</f>
        <v>0</v>
      </c>
      <c r="AJ89" s="68">
        <f>+MIR_2021!AH98</f>
        <v>0</v>
      </c>
      <c r="AK89" s="68">
        <f>+MIR_2021!AN98</f>
        <v>0</v>
      </c>
      <c r="AL89" s="68" t="str">
        <f ca="1">IF(MIR_2021!AO98="","-",IF(AN89="No aplica","-",IF(MIR_2021!AO98="Sin avance","Sin avance",IF(MIR_2021!AO98&lt;&gt;"Sin avance",IFERROR(_xlfn.FORMULATEXT(MIR_2021!AO98),CONCATENATE("=",MIR_2021!AO98)),"0"))))</f>
        <v>-</v>
      </c>
      <c r="AM89" s="68">
        <f>+MIR_2021!AP98</f>
        <v>0</v>
      </c>
      <c r="AN89" s="68">
        <f>+MIR_2021!AQ98</f>
        <v>0</v>
      </c>
      <c r="AO89" s="68">
        <f>+MIR_2021!AR98</f>
        <v>0</v>
      </c>
      <c r="AP89" s="78" t="str">
        <f>IF(MIR_2021!AS98="","-",MIR_2021!AS98)</f>
        <v>-</v>
      </c>
      <c r="AQ89" s="68">
        <f>+MIR_2021!AT98</f>
        <v>0</v>
      </c>
      <c r="AR89" s="68" t="str">
        <f ca="1">+IF(MIR_2021!AU98="","-",IF(AT89="No aplica","-",IF(MIR_2021!AU98="Sin avance","Sin avance",IF(MIR_2021!AU98&lt;&gt;"Sin avance",IFERROR(_xlfn.FORMULATEXT(MIR_2021!AU98),CONCATENATE("=",MIR_2021!AU98)),"0"))))</f>
        <v>-</v>
      </c>
      <c r="AS89" s="68">
        <f>+MIR_2021!AV98</f>
        <v>0</v>
      </c>
      <c r="AT89" s="68">
        <f>+MIR_2021!AW98</f>
        <v>0</v>
      </c>
      <c r="AU89" s="68">
        <f>+MIR_2021!AX98</f>
        <v>0</v>
      </c>
      <c r="AV89" s="78" t="str">
        <f>IF(MIR_2021!AY98="","-",MIR_2021!AY98)</f>
        <v>-</v>
      </c>
      <c r="AW89" s="68">
        <f>+MIR_2021!AZ98</f>
        <v>0</v>
      </c>
      <c r="AX89" s="70" t="str">
        <f ca="1">+IF(MIR_2021!BA98="","-",IF(AZ89="No aplica","-",IF(MIR_2021!BA98="Sin avance","Sin avance",IF(MIR_2021!BA98&lt;&gt;"Sin avance",IFERROR(_xlfn.FORMULATEXT(MIR_2021!BA98),CONCATENATE("=",MIR_2021!BA98)),"0"))))</f>
        <v>-</v>
      </c>
      <c r="AY89" s="68">
        <f>+MIR_2021!BB98</f>
        <v>0</v>
      </c>
      <c r="AZ89" s="68">
        <f>+MIR_2021!BC98</f>
        <v>0</v>
      </c>
      <c r="BA89" s="68">
        <f>+MIR_2021!BD98</f>
        <v>0</v>
      </c>
      <c r="BB89" s="78" t="str">
        <f>IF(MIR_2021!BE98="","-",MIR_2021!BE98)</f>
        <v>-</v>
      </c>
      <c r="BC89" s="68">
        <f>+MIR_2021!BF98</f>
        <v>0</v>
      </c>
      <c r="BD89" s="68" t="str">
        <f ca="1">+IF(MIR_2021!BG98="","-",IF(BF89="No aplica","-",IF(MIR_2021!BG98="Sin avance","Sin avance",IF(MIR_2021!BG98&lt;&gt;"Sin avance",IFERROR(_xlfn.FORMULATEXT(MIR_2021!BG98),CONCATENATE("=",MIR_2021!BG98)),"0"))))</f>
        <v>-</v>
      </c>
      <c r="BE89" s="68">
        <f>+MIR_2021!BH98</f>
        <v>0</v>
      </c>
      <c r="BF89" s="68">
        <f>+MIR_2021!BI98</f>
        <v>0</v>
      </c>
      <c r="BG89" s="68">
        <f>+MIR_2021!BJ98</f>
        <v>0</v>
      </c>
      <c r="BH89" s="78" t="str">
        <f>IF(MIR_2021!BK98="","-",MIR_2021!BK98)</f>
        <v>-</v>
      </c>
      <c r="BI89" s="68">
        <f>+MIR_2021!AH98</f>
        <v>0</v>
      </c>
      <c r="BJ89" s="71" t="str">
        <f ca="1">+IF(MIR_2021!AI98="","-",IF(BL89="No aplica","-",IF(MIR_2021!AI98="Sin avance","Sin avance",IF(MIR_2021!AI98&lt;&gt;"Sin avance",IFERROR(_xlfn.FORMULATEXT(MIR_2021!AI98),CONCATENATE("=",MIR_2021!AI98)),"-"))))</f>
        <v>-</v>
      </c>
      <c r="BK89" s="68">
        <f>+MIR_2021!AJ98</f>
        <v>0</v>
      </c>
      <c r="BL89" s="68">
        <f>+MIR_2021!AK98</f>
        <v>0</v>
      </c>
      <c r="BM89" s="68">
        <f>+MIR_2021!AL98</f>
        <v>0</v>
      </c>
      <c r="BN89" s="78" t="str">
        <f>IF(MIR_2021!AM98="","-",MIR_2021!AM98)</f>
        <v>-</v>
      </c>
      <c r="BO89" s="119" t="str">
        <f>IF(MIR_2021!BL98="","-",MIR_2021!BL98)</f>
        <v>-</v>
      </c>
      <c r="BP89" s="119" t="str">
        <f>IF(MIR_2021!BM98="","-",MIR_2021!BM98)</f>
        <v>-</v>
      </c>
      <c r="BQ89" s="119" t="str">
        <f>IF(MIR_2021!BN98="","-",MIR_2021!BN98)</f>
        <v>-</v>
      </c>
      <c r="BR89" s="119" t="str">
        <f>IF(MIR_2021!BO98="","-",MIR_2021!BO98)</f>
        <v>-</v>
      </c>
      <c r="BS89" s="74" t="str">
        <f>IF(MIR_2021!BP98="","-",MIR_2021!BP98)</f>
        <v>-</v>
      </c>
      <c r="BT89" s="119" t="str">
        <f>IF(MIR_2021!BR98="","-",MIR_2021!BR98)</f>
        <v>-</v>
      </c>
      <c r="BU89" s="119" t="str">
        <f>IF(MIR_2021!BS98="","-",MIR_2021!BS98)</f>
        <v>-</v>
      </c>
      <c r="BV89" s="74" t="str">
        <f>IF(MIR_2021!BT98="","-",MIR_2021!BT98)</f>
        <v>-</v>
      </c>
      <c r="BW89" s="74" t="str">
        <f>IF(MIR_2021!BU98="","-",MIR_2021!BU98)</f>
        <v>-</v>
      </c>
      <c r="BX89" s="74" t="str">
        <f>IF(MIR_2021!BV98="","-",MIR_2021!BV98)</f>
        <v>-</v>
      </c>
      <c r="BY89" s="74" t="str">
        <f>IF(MIR_2021!BW98="","-",MIR_2021!BW98)</f>
        <v>-</v>
      </c>
      <c r="BZ89" s="74" t="str">
        <f>IF(MIR_2021!BX98="","-",MIR_2021!BX98)</f>
        <v>-</v>
      </c>
      <c r="CA89" s="119" t="str">
        <f>IF(MIR_2021!BY98="","-",MIR_2021!BY98)</f>
        <v>-</v>
      </c>
      <c r="CB89" s="119" t="str">
        <f>IF(MIR_2021!BZ98="","-",MIR_2021!BZ98)</f>
        <v>-</v>
      </c>
      <c r="CC89" s="74" t="str">
        <f>IF(MIR_2021!CA98="","-",MIR_2021!CA98)</f>
        <v>-</v>
      </c>
      <c r="CD89" s="74" t="str">
        <f>IF(MIR_2021!CB98="","-",MIR_2021!CB98)</f>
        <v>-</v>
      </c>
      <c r="CE89" s="74" t="str">
        <f>IF(MIR_2021!CC98="","-",MIR_2021!CC98)</f>
        <v>-</v>
      </c>
      <c r="CF89" s="74" t="str">
        <f>IF(MIR_2021!CD98="","-",MIR_2021!CD98)</f>
        <v>-</v>
      </c>
      <c r="CG89" s="74" t="str">
        <f>IF(MIR_2021!CE98="","-",MIR_2021!CE98)</f>
        <v>-</v>
      </c>
      <c r="CH89" s="119" t="str">
        <f>IF(MIR_2021!CF98="","-",MIR_2021!CF98)</f>
        <v>-</v>
      </c>
      <c r="CI89" s="119" t="str">
        <f>IF(MIR_2021!CG98="","-",MIR_2021!CG98)</f>
        <v>-</v>
      </c>
      <c r="CJ89" s="74" t="str">
        <f>IF(MIR_2021!CH98="","-",MIR_2021!CH98)</f>
        <v>-</v>
      </c>
      <c r="CK89" s="74" t="str">
        <f>IF(MIR_2021!CI98="","-",MIR_2021!CI98)</f>
        <v>-</v>
      </c>
      <c r="CL89" s="74" t="str">
        <f>IF(MIR_2021!CJ98="","-",MIR_2021!CJ98)</f>
        <v>-</v>
      </c>
      <c r="CM89" s="74" t="str">
        <f>IF(MIR_2021!CK98="","-",MIR_2021!CK98)</f>
        <v>-</v>
      </c>
      <c r="CN89" s="74" t="str">
        <f>IF(MIR_2021!CL98="","-",MIR_2021!CL98)</f>
        <v>-</v>
      </c>
      <c r="CO89" s="119" t="str">
        <f>IF(MIR_2021!CM98="","-",MIR_2021!CM98)</f>
        <v>-</v>
      </c>
      <c r="CP89" s="119" t="str">
        <f>IF(MIR_2021!CN98="","-",MIR_2021!CN98)</f>
        <v>-</v>
      </c>
      <c r="CQ89" s="74" t="str">
        <f>IF(MIR_2021!CO98="","-",MIR_2021!CO98)</f>
        <v>-</v>
      </c>
      <c r="CR89" s="74" t="str">
        <f>IF(MIR_2021!CP98="","-",MIR_2021!CP98)</f>
        <v>-</v>
      </c>
      <c r="CS89" s="74" t="str">
        <f>IF(MIR_2021!CQ98="","-",MIR_2021!CQ98)</f>
        <v>-</v>
      </c>
      <c r="CT89" s="74" t="str">
        <f>IF(MIR_2021!CR98="","-",MIR_2021!CR98)</f>
        <v>-</v>
      </c>
      <c r="CU89" s="74" t="str">
        <f>IF(MIR_2021!CS98="","-",MIR_2021!CS98)</f>
        <v>-</v>
      </c>
    </row>
    <row r="90" spans="1:99" s="68" customFormat="1" ht="13" x14ac:dyDescent="0.15">
      <c r="A90" s="67">
        <f>+VLOOKUP($D90,Catálogos!$A$14:$E$40,5,0)</f>
        <v>2</v>
      </c>
      <c r="B90" s="69" t="str">
        <f>+VLOOKUP(D90,Catálogos!$A$14:$C$40,3,FALSE)</f>
        <v>Promover el pleno ejercicio de los derechos de acceso a la información pública y de protección de datos personales, así como la transparencia y apertura de las instituciones públicas.</v>
      </c>
      <c r="C90" s="69" t="str">
        <f>+VLOOKUP(D90,Catálogos!$A$14:$F$40,6,FALSE)</f>
        <v>Presidencia</v>
      </c>
      <c r="D90" s="68" t="str">
        <f>+MID(MIR_2021!$D$6,1,3)</f>
        <v>170</v>
      </c>
      <c r="E90" s="69" t="str">
        <f>+MID(MIR_2021!$D$6,7,150)</f>
        <v>Dirección General de Comunicación Social y Difusión</v>
      </c>
      <c r="F90" s="68" t="str">
        <f>IF(MIR_2021!B99=0,F89,MIR_2021!B99)</f>
        <v>GOA09</v>
      </c>
      <c r="G90" s="68" t="str">
        <f>IF(MIR_2021!C99=0,G89,MIR_2021!C99)</f>
        <v>Actividad</v>
      </c>
      <c r="H90" s="69" t="str">
        <f>IF(MIR_2021!D99="",H89,MIR_2021!D99)</f>
        <v>2.2 Aplicación de una encuesta institucional de diagnóstico de los instrumentos de comunicación interna y el impacto de sus mensajes entre el personal del Instituto.</v>
      </c>
      <c r="I90" s="69">
        <f>+MIR_2021!E99</f>
        <v>0</v>
      </c>
      <c r="J90" s="69">
        <f>+MIR_2021!F99</f>
        <v>0</v>
      </c>
      <c r="K90" s="69">
        <f>+MIR_2021!G99</f>
        <v>0</v>
      </c>
      <c r="L90" s="69">
        <f>+MIR_2021!H99</f>
        <v>0</v>
      </c>
      <c r="M90" s="69">
        <f>+MIR_2021!I99</f>
        <v>0</v>
      </c>
      <c r="N90" s="69">
        <f>+MIR_2021!J99</f>
        <v>0</v>
      </c>
      <c r="O90" s="69">
        <f>+MIR_2021!K99</f>
        <v>0</v>
      </c>
      <c r="P90" s="69">
        <f>+MIR_2021!L99</f>
        <v>0</v>
      </c>
      <c r="Q90" s="69">
        <f>+MIR_2021!M99</f>
        <v>0</v>
      </c>
      <c r="R90" s="69">
        <f>+MIR_2021!N99</f>
        <v>0</v>
      </c>
      <c r="S90" s="69">
        <f>+MIR_2021!O99</f>
        <v>0</v>
      </c>
      <c r="T90" s="69">
        <f>+MIR_2021!P99</f>
        <v>0</v>
      </c>
      <c r="U90" s="69">
        <f>+MIR_2021!Q99</f>
        <v>0</v>
      </c>
      <c r="V90" s="69" t="str">
        <f>IF(MIR_2021!R99=0,V89,MIR_2021!R99)</f>
        <v>Anual</v>
      </c>
      <c r="W90" s="69" t="str">
        <f>IF(MIR_2021!S99=0,W89,MIR_2021!S99)</f>
        <v>Porcentaje</v>
      </c>
      <c r="X90" s="69">
        <f>+MIR_2021!V99</f>
        <v>0</v>
      </c>
      <c r="Y90" s="69">
        <f>+MIR_2021!W99</f>
        <v>0</v>
      </c>
      <c r="Z90" s="69">
        <f>+MIR_2021!X99</f>
        <v>0</v>
      </c>
      <c r="AA90" s="69" t="str">
        <f>IF(AND(MIR_2021!Y99="",H90=H89),AA89,MIR_2021!Y99)</f>
        <v>Los resultados de la encuesta son obtenidos en tiempo y forma.</v>
      </c>
      <c r="AB90" s="69">
        <f>+MIR_2021!Z99</f>
        <v>0</v>
      </c>
      <c r="AC90" s="69">
        <f>+MIR_2021!AA99</f>
        <v>0</v>
      </c>
      <c r="AD90" s="69">
        <f>+MIR_2021!AB99</f>
        <v>0</v>
      </c>
      <c r="AE90" s="77">
        <f>+MIR_2021!AC99</f>
        <v>0</v>
      </c>
      <c r="AF90" s="77">
        <f>+MIR_2021!AD99</f>
        <v>0</v>
      </c>
      <c r="AG90" s="68">
        <f>+MIR_2021!AE99</f>
        <v>0</v>
      </c>
      <c r="AH90" s="68">
        <f>+MIR_2021!AF99</f>
        <v>0</v>
      </c>
      <c r="AI90" s="68">
        <f>+MIR_2021!AG99</f>
        <v>0</v>
      </c>
      <c r="AJ90" s="68">
        <f>+MIR_2021!AH99</f>
        <v>0</v>
      </c>
      <c r="AK90" s="68">
        <f>+MIR_2021!AN99</f>
        <v>0</v>
      </c>
      <c r="AL90" s="68" t="str">
        <f ca="1">IF(MIR_2021!AO99="","-",IF(AN90="No aplica","-",IF(MIR_2021!AO99="Sin avance","Sin avance",IF(MIR_2021!AO99&lt;&gt;"Sin avance",IFERROR(_xlfn.FORMULATEXT(MIR_2021!AO99),CONCATENATE("=",MIR_2021!AO99)),"0"))))</f>
        <v>-</v>
      </c>
      <c r="AM90" s="68">
        <f>+MIR_2021!AP99</f>
        <v>0</v>
      </c>
      <c r="AN90" s="68">
        <f>+MIR_2021!AQ99</f>
        <v>0</v>
      </c>
      <c r="AO90" s="68">
        <f>+MIR_2021!AR99</f>
        <v>0</v>
      </c>
      <c r="AP90" s="78" t="str">
        <f>IF(MIR_2021!AS99="","-",MIR_2021!AS99)</f>
        <v>-</v>
      </c>
      <c r="AQ90" s="68">
        <f>+MIR_2021!AT99</f>
        <v>0</v>
      </c>
      <c r="AR90" s="68" t="str">
        <f ca="1">+IF(MIR_2021!AU99="","-",IF(AT90="No aplica","-",IF(MIR_2021!AU99="Sin avance","Sin avance",IF(MIR_2021!AU99&lt;&gt;"Sin avance",IFERROR(_xlfn.FORMULATEXT(MIR_2021!AU99),CONCATENATE("=",MIR_2021!AU99)),"0"))))</f>
        <v>-</v>
      </c>
      <c r="AS90" s="68">
        <f>+MIR_2021!AV99</f>
        <v>0</v>
      </c>
      <c r="AT90" s="68">
        <f>+MIR_2021!AW99</f>
        <v>0</v>
      </c>
      <c r="AU90" s="68">
        <f>+MIR_2021!AX99</f>
        <v>0</v>
      </c>
      <c r="AV90" s="78" t="str">
        <f>IF(MIR_2021!AY99="","-",MIR_2021!AY99)</f>
        <v>-</v>
      </c>
      <c r="AW90" s="68">
        <f>+MIR_2021!AZ99</f>
        <v>0</v>
      </c>
      <c r="AX90" s="70" t="str">
        <f ca="1">+IF(MIR_2021!BA99="","-",IF(AZ90="No aplica","-",IF(MIR_2021!BA99="Sin avance","Sin avance",IF(MIR_2021!BA99&lt;&gt;"Sin avance",IFERROR(_xlfn.FORMULATEXT(MIR_2021!BA99),CONCATENATE("=",MIR_2021!BA99)),"0"))))</f>
        <v>-</v>
      </c>
      <c r="AY90" s="68">
        <f>+MIR_2021!BB99</f>
        <v>0</v>
      </c>
      <c r="AZ90" s="68">
        <f>+MIR_2021!BC99</f>
        <v>0</v>
      </c>
      <c r="BA90" s="68">
        <f>+MIR_2021!BD99</f>
        <v>0</v>
      </c>
      <c r="BB90" s="78" t="str">
        <f>IF(MIR_2021!BE99="","-",MIR_2021!BE99)</f>
        <v>-</v>
      </c>
      <c r="BC90" s="68">
        <f>+MIR_2021!BF99</f>
        <v>0</v>
      </c>
      <c r="BD90" s="68" t="str">
        <f ca="1">+IF(MIR_2021!BG99="","-",IF(BF90="No aplica","-",IF(MIR_2021!BG99="Sin avance","Sin avance",IF(MIR_2021!BG99&lt;&gt;"Sin avance",IFERROR(_xlfn.FORMULATEXT(MIR_2021!BG99),CONCATENATE("=",MIR_2021!BG99)),"0"))))</f>
        <v>-</v>
      </c>
      <c r="BE90" s="68">
        <f>+MIR_2021!BH99</f>
        <v>0</v>
      </c>
      <c r="BF90" s="68">
        <f>+MIR_2021!BI99</f>
        <v>0</v>
      </c>
      <c r="BG90" s="68">
        <f>+MIR_2021!BJ99</f>
        <v>0</v>
      </c>
      <c r="BH90" s="78" t="str">
        <f>IF(MIR_2021!BK99="","-",MIR_2021!BK99)</f>
        <v>-</v>
      </c>
      <c r="BI90" s="68">
        <f>+MIR_2021!AH99</f>
        <v>0</v>
      </c>
      <c r="BJ90" s="71" t="str">
        <f ca="1">+IF(MIR_2021!AI99="","-",IF(BL90="No aplica","-",IF(MIR_2021!AI99="Sin avance","Sin avance",IF(MIR_2021!AI99&lt;&gt;"Sin avance",IFERROR(_xlfn.FORMULATEXT(MIR_2021!AI99),CONCATENATE("=",MIR_2021!AI99)),"-"))))</f>
        <v>-</v>
      </c>
      <c r="BK90" s="68">
        <f>+MIR_2021!AJ99</f>
        <v>0</v>
      </c>
      <c r="BL90" s="68">
        <f>+MIR_2021!AK99</f>
        <v>0</v>
      </c>
      <c r="BM90" s="68">
        <f>+MIR_2021!AL99</f>
        <v>0</v>
      </c>
      <c r="BN90" s="78" t="str">
        <f>IF(MIR_2021!AM99="","-",MIR_2021!AM99)</f>
        <v>-</v>
      </c>
      <c r="BO90" s="119" t="str">
        <f>IF(MIR_2021!BL99="","-",MIR_2021!BL99)</f>
        <v>-</v>
      </c>
      <c r="BP90" s="119" t="str">
        <f>IF(MIR_2021!BM99="","-",MIR_2021!BM99)</f>
        <v>-</v>
      </c>
      <c r="BQ90" s="119" t="str">
        <f>IF(MIR_2021!BN99="","-",MIR_2021!BN99)</f>
        <v>-</v>
      </c>
      <c r="BR90" s="119" t="str">
        <f>IF(MIR_2021!BO99="","-",MIR_2021!BO99)</f>
        <v>-</v>
      </c>
      <c r="BS90" s="74" t="str">
        <f>IF(MIR_2021!BP99="","-",MIR_2021!BP99)</f>
        <v>-</v>
      </c>
      <c r="BT90" s="119" t="str">
        <f>IF(MIR_2021!BR99="","-",MIR_2021!BR99)</f>
        <v>-</v>
      </c>
      <c r="BU90" s="119" t="str">
        <f>IF(MIR_2021!BS99="","-",MIR_2021!BS99)</f>
        <v>-</v>
      </c>
      <c r="BV90" s="74" t="str">
        <f>IF(MIR_2021!BT99="","-",MIR_2021!BT99)</f>
        <v>-</v>
      </c>
      <c r="BW90" s="74" t="str">
        <f>IF(MIR_2021!BU99="","-",MIR_2021!BU99)</f>
        <v>-</v>
      </c>
      <c r="BX90" s="74" t="str">
        <f>IF(MIR_2021!BV99="","-",MIR_2021!BV99)</f>
        <v>-</v>
      </c>
      <c r="BY90" s="74" t="str">
        <f>IF(MIR_2021!BW99="","-",MIR_2021!BW99)</f>
        <v>-</v>
      </c>
      <c r="BZ90" s="74" t="str">
        <f>IF(MIR_2021!BX99="","-",MIR_2021!BX99)</f>
        <v>-</v>
      </c>
      <c r="CA90" s="119" t="str">
        <f>IF(MIR_2021!BY99="","-",MIR_2021!BY99)</f>
        <v>-</v>
      </c>
      <c r="CB90" s="119" t="str">
        <f>IF(MIR_2021!BZ99="","-",MIR_2021!BZ99)</f>
        <v>-</v>
      </c>
      <c r="CC90" s="74" t="str">
        <f>IF(MIR_2021!CA99="","-",MIR_2021!CA99)</f>
        <v>-</v>
      </c>
      <c r="CD90" s="74" t="str">
        <f>IF(MIR_2021!CB99="","-",MIR_2021!CB99)</f>
        <v>-</v>
      </c>
      <c r="CE90" s="74" t="str">
        <f>IF(MIR_2021!CC99="","-",MIR_2021!CC99)</f>
        <v>-</v>
      </c>
      <c r="CF90" s="74" t="str">
        <f>IF(MIR_2021!CD99="","-",MIR_2021!CD99)</f>
        <v>-</v>
      </c>
      <c r="CG90" s="74" t="str">
        <f>IF(MIR_2021!CE99="","-",MIR_2021!CE99)</f>
        <v>-</v>
      </c>
      <c r="CH90" s="119" t="str">
        <f>IF(MIR_2021!CF99="","-",MIR_2021!CF99)</f>
        <v>-</v>
      </c>
      <c r="CI90" s="119" t="str">
        <f>IF(MIR_2021!CG99="","-",MIR_2021!CG99)</f>
        <v>-</v>
      </c>
      <c r="CJ90" s="74" t="str">
        <f>IF(MIR_2021!CH99="","-",MIR_2021!CH99)</f>
        <v>-</v>
      </c>
      <c r="CK90" s="74" t="str">
        <f>IF(MIR_2021!CI99="","-",MIR_2021!CI99)</f>
        <v>-</v>
      </c>
      <c r="CL90" s="74" t="str">
        <f>IF(MIR_2021!CJ99="","-",MIR_2021!CJ99)</f>
        <v>-</v>
      </c>
      <c r="CM90" s="74" t="str">
        <f>IF(MIR_2021!CK99="","-",MIR_2021!CK99)</f>
        <v>-</v>
      </c>
      <c r="CN90" s="74" t="str">
        <f>IF(MIR_2021!CL99="","-",MIR_2021!CL99)</f>
        <v>-</v>
      </c>
      <c r="CO90" s="119" t="str">
        <f>IF(MIR_2021!CM99="","-",MIR_2021!CM99)</f>
        <v>-</v>
      </c>
      <c r="CP90" s="119" t="str">
        <f>IF(MIR_2021!CN99="","-",MIR_2021!CN99)</f>
        <v>-</v>
      </c>
      <c r="CQ90" s="74" t="str">
        <f>IF(MIR_2021!CO99="","-",MIR_2021!CO99)</f>
        <v>-</v>
      </c>
      <c r="CR90" s="74" t="str">
        <f>IF(MIR_2021!CP99="","-",MIR_2021!CP99)</f>
        <v>-</v>
      </c>
      <c r="CS90" s="74" t="str">
        <f>IF(MIR_2021!CQ99="","-",MIR_2021!CQ99)</f>
        <v>-</v>
      </c>
      <c r="CT90" s="74" t="str">
        <f>IF(MIR_2021!CR99="","-",MIR_2021!CR99)</f>
        <v>-</v>
      </c>
      <c r="CU90" s="74" t="str">
        <f>IF(MIR_2021!CS99="","-",MIR_2021!CS99)</f>
        <v>-</v>
      </c>
    </row>
    <row r="91" spans="1:99" s="68" customFormat="1" ht="13" x14ac:dyDescent="0.15">
      <c r="A91" s="67">
        <f>+VLOOKUP($D91,Catálogos!$A$14:$E$40,5,0)</f>
        <v>2</v>
      </c>
      <c r="B91" s="69" t="str">
        <f>+VLOOKUP(D91,Catálogos!$A$14:$C$40,3,FALSE)</f>
        <v>Promover el pleno ejercicio de los derechos de acceso a la información pública y de protección de datos personales, así como la transparencia y apertura de las instituciones públicas.</v>
      </c>
      <c r="C91" s="69" t="str">
        <f>+VLOOKUP(D91,Catálogos!$A$14:$F$40,6,FALSE)</f>
        <v>Presidencia</v>
      </c>
      <c r="D91" s="68" t="str">
        <f>+MID(MIR_2021!$D$6,1,3)</f>
        <v>170</v>
      </c>
      <c r="E91" s="69" t="str">
        <f>+MID(MIR_2021!$D$6,7,150)</f>
        <v>Dirección General de Comunicación Social y Difusión</v>
      </c>
      <c r="F91" s="68" t="str">
        <f>IF(MIR_2021!B100=0,F90,MIR_2021!B100)</f>
        <v>GOA09</v>
      </c>
      <c r="G91" s="68" t="str">
        <f>IF(MIR_2021!C100=0,G90,MIR_2021!C100)</f>
        <v>Actividad</v>
      </c>
      <c r="H91" s="69" t="str">
        <f>IF(MIR_2021!D100="",H90,MIR_2021!D100)</f>
        <v>2.2 Aplicación de una encuesta institucional de diagnóstico de los instrumentos de comunicación interna y el impacto de sus mensajes entre el personal del Instituto.</v>
      </c>
      <c r="I91" s="69">
        <f>+MIR_2021!E100</f>
        <v>0</v>
      </c>
      <c r="J91" s="69">
        <f>+MIR_2021!F100</f>
        <v>0</v>
      </c>
      <c r="K91" s="69">
        <f>+MIR_2021!G100</f>
        <v>0</v>
      </c>
      <c r="L91" s="69">
        <f>+MIR_2021!H100</f>
        <v>0</v>
      </c>
      <c r="M91" s="69">
        <f>+MIR_2021!I100</f>
        <v>0</v>
      </c>
      <c r="N91" s="69">
        <f>+MIR_2021!J100</f>
        <v>0</v>
      </c>
      <c r="O91" s="69">
        <f>+MIR_2021!K100</f>
        <v>0</v>
      </c>
      <c r="P91" s="69">
        <f>+MIR_2021!L100</f>
        <v>0</v>
      </c>
      <c r="Q91" s="69">
        <f>+MIR_2021!M100</f>
        <v>0</v>
      </c>
      <c r="R91" s="69">
        <f>+MIR_2021!N100</f>
        <v>0</v>
      </c>
      <c r="S91" s="69">
        <f>+MIR_2021!O100</f>
        <v>0</v>
      </c>
      <c r="T91" s="69">
        <f>+MIR_2021!P100</f>
        <v>0</v>
      </c>
      <c r="U91" s="69">
        <f>+MIR_2021!Q100</f>
        <v>0</v>
      </c>
      <c r="V91" s="69" t="str">
        <f>IF(MIR_2021!R100=0,V90,MIR_2021!R100)</f>
        <v>Anual</v>
      </c>
      <c r="W91" s="69" t="str">
        <f>IF(MIR_2021!S100=0,W90,MIR_2021!S100)</f>
        <v>Porcentaje</v>
      </c>
      <c r="X91" s="69">
        <f>+MIR_2021!V100</f>
        <v>0</v>
      </c>
      <c r="Y91" s="69">
        <f>+MIR_2021!W100</f>
        <v>0</v>
      </c>
      <c r="Z91" s="69">
        <f>+MIR_2021!X100</f>
        <v>0</v>
      </c>
      <c r="AA91" s="69" t="str">
        <f>IF(AND(MIR_2021!Y100="",H91=H90),AA90,MIR_2021!Y100)</f>
        <v>Los resultados de la encuesta son obtenidos en tiempo y forma.</v>
      </c>
      <c r="AB91" s="69">
        <f>+MIR_2021!Z100</f>
        <v>0</v>
      </c>
      <c r="AC91" s="69">
        <f>+MIR_2021!AA100</f>
        <v>0</v>
      </c>
      <c r="AD91" s="69">
        <f>+MIR_2021!AB100</f>
        <v>0</v>
      </c>
      <c r="AE91" s="77">
        <f>+MIR_2021!AC100</f>
        <v>0</v>
      </c>
      <c r="AF91" s="77">
        <f>+MIR_2021!AD100</f>
        <v>0</v>
      </c>
      <c r="AG91" s="68">
        <f>+MIR_2021!AE100</f>
        <v>0</v>
      </c>
      <c r="AH91" s="68">
        <f>+MIR_2021!AF100</f>
        <v>0</v>
      </c>
      <c r="AI91" s="68">
        <f>+MIR_2021!AG100</f>
        <v>0</v>
      </c>
      <c r="AJ91" s="68">
        <f>+MIR_2021!AH100</f>
        <v>0</v>
      </c>
      <c r="AK91" s="68">
        <f>+MIR_2021!AN100</f>
        <v>0</v>
      </c>
      <c r="AL91" s="68" t="str">
        <f ca="1">IF(MIR_2021!AO100="","-",IF(AN91="No aplica","-",IF(MIR_2021!AO100="Sin avance","Sin avance",IF(MIR_2021!AO100&lt;&gt;"Sin avance",IFERROR(_xlfn.FORMULATEXT(MIR_2021!AO100),CONCATENATE("=",MIR_2021!AO100)),"0"))))</f>
        <v>-</v>
      </c>
      <c r="AM91" s="68">
        <f>+MIR_2021!AP100</f>
        <v>0</v>
      </c>
      <c r="AN91" s="68">
        <f>+MIR_2021!AQ100</f>
        <v>0</v>
      </c>
      <c r="AO91" s="68">
        <f>+MIR_2021!AR100</f>
        <v>0</v>
      </c>
      <c r="AP91" s="78" t="str">
        <f>IF(MIR_2021!AS100="","-",MIR_2021!AS100)</f>
        <v>-</v>
      </c>
      <c r="AQ91" s="68">
        <f>+MIR_2021!AT100</f>
        <v>0</v>
      </c>
      <c r="AR91" s="68" t="str">
        <f ca="1">+IF(MIR_2021!AU100="","-",IF(AT91="No aplica","-",IF(MIR_2021!AU100="Sin avance","Sin avance",IF(MIR_2021!AU100&lt;&gt;"Sin avance",IFERROR(_xlfn.FORMULATEXT(MIR_2021!AU100),CONCATENATE("=",MIR_2021!AU100)),"0"))))</f>
        <v>-</v>
      </c>
      <c r="AS91" s="68">
        <f>+MIR_2021!AV100</f>
        <v>0</v>
      </c>
      <c r="AT91" s="68">
        <f>+MIR_2021!AW100</f>
        <v>0</v>
      </c>
      <c r="AU91" s="68">
        <f>+MIR_2021!AX100</f>
        <v>0</v>
      </c>
      <c r="AV91" s="78" t="str">
        <f>IF(MIR_2021!AY100="","-",MIR_2021!AY100)</f>
        <v>-</v>
      </c>
      <c r="AW91" s="68">
        <f>+MIR_2021!AZ100</f>
        <v>0</v>
      </c>
      <c r="AX91" s="70" t="str">
        <f ca="1">+IF(MIR_2021!BA100="","-",IF(AZ91="No aplica","-",IF(MIR_2021!BA100="Sin avance","Sin avance",IF(MIR_2021!BA100&lt;&gt;"Sin avance",IFERROR(_xlfn.FORMULATEXT(MIR_2021!BA100),CONCATENATE("=",MIR_2021!BA100)),"0"))))</f>
        <v>-</v>
      </c>
      <c r="AY91" s="68">
        <f>+MIR_2021!BB100</f>
        <v>0</v>
      </c>
      <c r="AZ91" s="68">
        <f>+MIR_2021!BC100</f>
        <v>0</v>
      </c>
      <c r="BA91" s="68">
        <f>+MIR_2021!BD100</f>
        <v>0</v>
      </c>
      <c r="BB91" s="78" t="str">
        <f>IF(MIR_2021!BE100="","-",MIR_2021!BE100)</f>
        <v>-</v>
      </c>
      <c r="BC91" s="68">
        <f>+MIR_2021!BF100</f>
        <v>0</v>
      </c>
      <c r="BD91" s="68" t="str">
        <f ca="1">+IF(MIR_2021!BG100="","-",IF(BF91="No aplica","-",IF(MIR_2021!BG100="Sin avance","Sin avance",IF(MIR_2021!BG100&lt;&gt;"Sin avance",IFERROR(_xlfn.FORMULATEXT(MIR_2021!BG100),CONCATENATE("=",MIR_2021!BG100)),"0"))))</f>
        <v>-</v>
      </c>
      <c r="BE91" s="68">
        <f>+MIR_2021!BH100</f>
        <v>0</v>
      </c>
      <c r="BF91" s="68">
        <f>+MIR_2021!BI100</f>
        <v>0</v>
      </c>
      <c r="BG91" s="68">
        <f>+MIR_2021!BJ100</f>
        <v>0</v>
      </c>
      <c r="BH91" s="78" t="str">
        <f>IF(MIR_2021!BK100="","-",MIR_2021!BK100)</f>
        <v>-</v>
      </c>
      <c r="BI91" s="68">
        <f>+MIR_2021!AH100</f>
        <v>0</v>
      </c>
      <c r="BJ91" s="71" t="str">
        <f ca="1">+IF(MIR_2021!AI100="","-",IF(BL91="No aplica","-",IF(MIR_2021!AI100="Sin avance","Sin avance",IF(MIR_2021!AI100&lt;&gt;"Sin avance",IFERROR(_xlfn.FORMULATEXT(MIR_2021!AI100),CONCATENATE("=",MIR_2021!AI100)),"-"))))</f>
        <v>-</v>
      </c>
      <c r="BK91" s="68">
        <f>+MIR_2021!AJ100</f>
        <v>0</v>
      </c>
      <c r="BL91" s="68">
        <f>+MIR_2021!AK100</f>
        <v>0</v>
      </c>
      <c r="BM91" s="68">
        <f>+MIR_2021!AL100</f>
        <v>0</v>
      </c>
      <c r="BN91" s="78" t="str">
        <f>IF(MIR_2021!AM100="","-",MIR_2021!AM100)</f>
        <v>-</v>
      </c>
      <c r="BO91" s="119" t="str">
        <f>IF(MIR_2021!BL100="","-",MIR_2021!BL100)</f>
        <v>-</v>
      </c>
      <c r="BP91" s="119" t="str">
        <f>IF(MIR_2021!BM100="","-",MIR_2021!BM100)</f>
        <v>-</v>
      </c>
      <c r="BQ91" s="119" t="str">
        <f>IF(MIR_2021!BN100="","-",MIR_2021!BN100)</f>
        <v>-</v>
      </c>
      <c r="BR91" s="119" t="str">
        <f>IF(MIR_2021!BO100="","-",MIR_2021!BO100)</f>
        <v>-</v>
      </c>
      <c r="BS91" s="74" t="str">
        <f>IF(MIR_2021!BP100="","-",MIR_2021!BP100)</f>
        <v>-</v>
      </c>
      <c r="BT91" s="119" t="str">
        <f>IF(MIR_2021!BR100="","-",MIR_2021!BR100)</f>
        <v>-</v>
      </c>
      <c r="BU91" s="119" t="str">
        <f>IF(MIR_2021!BS100="","-",MIR_2021!BS100)</f>
        <v>-</v>
      </c>
      <c r="BV91" s="74" t="str">
        <f>IF(MIR_2021!BT100="","-",MIR_2021!BT100)</f>
        <v>-</v>
      </c>
      <c r="BW91" s="74" t="str">
        <f>IF(MIR_2021!BU100="","-",MIR_2021!BU100)</f>
        <v>-</v>
      </c>
      <c r="BX91" s="74" t="str">
        <f>IF(MIR_2021!BV100="","-",MIR_2021!BV100)</f>
        <v>-</v>
      </c>
      <c r="BY91" s="74" t="str">
        <f>IF(MIR_2021!BW100="","-",MIR_2021!BW100)</f>
        <v>-</v>
      </c>
      <c r="BZ91" s="74" t="str">
        <f>IF(MIR_2021!BX100="","-",MIR_2021!BX100)</f>
        <v>-</v>
      </c>
      <c r="CA91" s="119" t="str">
        <f>IF(MIR_2021!BY100="","-",MIR_2021!BY100)</f>
        <v>-</v>
      </c>
      <c r="CB91" s="119" t="str">
        <f>IF(MIR_2021!BZ100="","-",MIR_2021!BZ100)</f>
        <v>-</v>
      </c>
      <c r="CC91" s="74" t="str">
        <f>IF(MIR_2021!CA100="","-",MIR_2021!CA100)</f>
        <v>-</v>
      </c>
      <c r="CD91" s="74" t="str">
        <f>IF(MIR_2021!CB100="","-",MIR_2021!CB100)</f>
        <v>-</v>
      </c>
      <c r="CE91" s="74" t="str">
        <f>IF(MIR_2021!CC100="","-",MIR_2021!CC100)</f>
        <v>-</v>
      </c>
      <c r="CF91" s="74" t="str">
        <f>IF(MIR_2021!CD100="","-",MIR_2021!CD100)</f>
        <v>-</v>
      </c>
      <c r="CG91" s="74" t="str">
        <f>IF(MIR_2021!CE100="","-",MIR_2021!CE100)</f>
        <v>-</v>
      </c>
      <c r="CH91" s="119" t="str">
        <f>IF(MIR_2021!CF100="","-",MIR_2021!CF100)</f>
        <v>-</v>
      </c>
      <c r="CI91" s="119" t="str">
        <f>IF(MIR_2021!CG100="","-",MIR_2021!CG100)</f>
        <v>-</v>
      </c>
      <c r="CJ91" s="74" t="str">
        <f>IF(MIR_2021!CH100="","-",MIR_2021!CH100)</f>
        <v>-</v>
      </c>
      <c r="CK91" s="74" t="str">
        <f>IF(MIR_2021!CI100="","-",MIR_2021!CI100)</f>
        <v>-</v>
      </c>
      <c r="CL91" s="74" t="str">
        <f>IF(MIR_2021!CJ100="","-",MIR_2021!CJ100)</f>
        <v>-</v>
      </c>
      <c r="CM91" s="74" t="str">
        <f>IF(MIR_2021!CK100="","-",MIR_2021!CK100)</f>
        <v>-</v>
      </c>
      <c r="CN91" s="74" t="str">
        <f>IF(MIR_2021!CL100="","-",MIR_2021!CL100)</f>
        <v>-</v>
      </c>
      <c r="CO91" s="119" t="str">
        <f>IF(MIR_2021!CM100="","-",MIR_2021!CM100)</f>
        <v>-</v>
      </c>
      <c r="CP91" s="119" t="str">
        <f>IF(MIR_2021!CN100="","-",MIR_2021!CN100)</f>
        <v>-</v>
      </c>
      <c r="CQ91" s="74" t="str">
        <f>IF(MIR_2021!CO100="","-",MIR_2021!CO100)</f>
        <v>-</v>
      </c>
      <c r="CR91" s="74" t="str">
        <f>IF(MIR_2021!CP100="","-",MIR_2021!CP100)</f>
        <v>-</v>
      </c>
      <c r="CS91" s="74" t="str">
        <f>IF(MIR_2021!CQ100="","-",MIR_2021!CQ100)</f>
        <v>-</v>
      </c>
      <c r="CT91" s="74" t="str">
        <f>IF(MIR_2021!CR100="","-",MIR_2021!CR100)</f>
        <v>-</v>
      </c>
      <c r="CU91" s="74" t="str">
        <f>IF(MIR_2021!CS100="","-",MIR_2021!CS100)</f>
        <v>-</v>
      </c>
    </row>
    <row r="92" spans="1:99" s="68" customFormat="1" ht="13" x14ac:dyDescent="0.15">
      <c r="A92" s="67">
        <f>+VLOOKUP($D92,Catálogos!$A$14:$E$40,5,0)</f>
        <v>2</v>
      </c>
      <c r="B92" s="69" t="str">
        <f>+VLOOKUP(D92,Catálogos!$A$14:$C$40,3,FALSE)</f>
        <v>Promover el pleno ejercicio de los derechos de acceso a la información pública y de protección de datos personales, así como la transparencia y apertura de las instituciones públicas.</v>
      </c>
      <c r="C92" s="69" t="str">
        <f>+VLOOKUP(D92,Catálogos!$A$14:$F$40,6,FALSE)</f>
        <v>Presidencia</v>
      </c>
      <c r="D92" s="68" t="str">
        <f>+MID(MIR_2021!$D$6,1,3)</f>
        <v>170</v>
      </c>
      <c r="E92" s="69" t="str">
        <f>+MID(MIR_2021!$D$6,7,150)</f>
        <v>Dirección General de Comunicación Social y Difusión</v>
      </c>
      <c r="F92" s="68" t="str">
        <f>IF(MIR_2021!B101=0,F91,MIR_2021!B101)</f>
        <v>GOA09</v>
      </c>
      <c r="G92" s="68" t="str">
        <f>IF(MIR_2021!C101=0,G91,MIR_2021!C101)</f>
        <v>Actividad</v>
      </c>
      <c r="H92" s="69" t="str">
        <f>IF(MIR_2021!D101="",H91,MIR_2021!D101)</f>
        <v>2.2 Aplicación de una encuesta institucional de diagnóstico de los instrumentos de comunicación interna y el impacto de sus mensajes entre el personal del Instituto.</v>
      </c>
      <c r="I92" s="69">
        <f>+MIR_2021!E101</f>
        <v>0</v>
      </c>
      <c r="J92" s="69">
        <f>+MIR_2021!F101</f>
        <v>0</v>
      </c>
      <c r="K92" s="69">
        <f>+MIR_2021!G101</f>
        <v>0</v>
      </c>
      <c r="L92" s="69">
        <f>+MIR_2021!H101</f>
        <v>0</v>
      </c>
      <c r="M92" s="69">
        <f>+MIR_2021!I101</f>
        <v>0</v>
      </c>
      <c r="N92" s="69">
        <f>+MIR_2021!J101</f>
        <v>0</v>
      </c>
      <c r="O92" s="69">
        <f>+MIR_2021!K101</f>
        <v>0</v>
      </c>
      <c r="P92" s="69">
        <f>+MIR_2021!L101</f>
        <v>0</v>
      </c>
      <c r="Q92" s="69">
        <f>+MIR_2021!M101</f>
        <v>0</v>
      </c>
      <c r="R92" s="69">
        <f>+MIR_2021!N101</f>
        <v>0</v>
      </c>
      <c r="S92" s="69">
        <f>+MIR_2021!O101</f>
        <v>0</v>
      </c>
      <c r="T92" s="69">
        <f>+MIR_2021!P101</f>
        <v>0</v>
      </c>
      <c r="U92" s="69">
        <f>+MIR_2021!Q101</f>
        <v>0</v>
      </c>
      <c r="V92" s="69" t="str">
        <f>IF(MIR_2021!R101=0,V91,MIR_2021!R101)</f>
        <v>Anual</v>
      </c>
      <c r="W92" s="69" t="str">
        <f>IF(MIR_2021!S101=0,W91,MIR_2021!S101)</f>
        <v>Porcentaje</v>
      </c>
      <c r="X92" s="69">
        <f>+MIR_2021!V101</f>
        <v>0</v>
      </c>
      <c r="Y92" s="69">
        <f>+MIR_2021!W101</f>
        <v>0</v>
      </c>
      <c r="Z92" s="69">
        <f>+MIR_2021!X101</f>
        <v>0</v>
      </c>
      <c r="AA92" s="69" t="str">
        <f>IF(AND(MIR_2021!Y101="",H92=H91),AA91,MIR_2021!Y101)</f>
        <v>Los resultados de la encuesta son obtenidos en tiempo y forma.</v>
      </c>
      <c r="AB92" s="69">
        <f>+MIR_2021!Z101</f>
        <v>0</v>
      </c>
      <c r="AC92" s="69">
        <f>+MIR_2021!AA101</f>
        <v>0</v>
      </c>
      <c r="AD92" s="69">
        <f>+MIR_2021!AB101</f>
        <v>0</v>
      </c>
      <c r="AE92" s="77">
        <f>+MIR_2021!AC101</f>
        <v>0</v>
      </c>
      <c r="AF92" s="77">
        <f>+MIR_2021!AD101</f>
        <v>0</v>
      </c>
      <c r="AG92" s="68">
        <f>+MIR_2021!AE101</f>
        <v>0</v>
      </c>
      <c r="AH92" s="68">
        <f>+MIR_2021!AF101</f>
        <v>0</v>
      </c>
      <c r="AI92" s="68">
        <f>+MIR_2021!AG101</f>
        <v>0</v>
      </c>
      <c r="AJ92" s="68">
        <f>+MIR_2021!AH101</f>
        <v>0</v>
      </c>
      <c r="AK92" s="68">
        <f>+MIR_2021!AN101</f>
        <v>0</v>
      </c>
      <c r="AL92" s="68" t="str">
        <f ca="1">IF(MIR_2021!AO101="","-",IF(AN92="No aplica","-",IF(MIR_2021!AO101="Sin avance","Sin avance",IF(MIR_2021!AO101&lt;&gt;"Sin avance",IFERROR(_xlfn.FORMULATEXT(MIR_2021!AO101),CONCATENATE("=",MIR_2021!AO101)),"0"))))</f>
        <v>-</v>
      </c>
      <c r="AM92" s="68">
        <f>+MIR_2021!AP101</f>
        <v>0</v>
      </c>
      <c r="AN92" s="68">
        <f>+MIR_2021!AQ101</f>
        <v>0</v>
      </c>
      <c r="AO92" s="68">
        <f>+MIR_2021!AR101</f>
        <v>0</v>
      </c>
      <c r="AP92" s="78" t="str">
        <f>IF(MIR_2021!AS101="","-",MIR_2021!AS101)</f>
        <v>-</v>
      </c>
      <c r="AQ92" s="68">
        <f>+MIR_2021!AT101</f>
        <v>0</v>
      </c>
      <c r="AR92" s="68" t="str">
        <f ca="1">+IF(MIR_2021!AU101="","-",IF(AT92="No aplica","-",IF(MIR_2021!AU101="Sin avance","Sin avance",IF(MIR_2021!AU101&lt;&gt;"Sin avance",IFERROR(_xlfn.FORMULATEXT(MIR_2021!AU101),CONCATENATE("=",MIR_2021!AU101)),"0"))))</f>
        <v>-</v>
      </c>
      <c r="AS92" s="68">
        <f>+MIR_2021!AV101</f>
        <v>0</v>
      </c>
      <c r="AT92" s="68">
        <f>+MIR_2021!AW101</f>
        <v>0</v>
      </c>
      <c r="AU92" s="68">
        <f>+MIR_2021!AX101</f>
        <v>0</v>
      </c>
      <c r="AV92" s="78" t="str">
        <f>IF(MIR_2021!AY101="","-",MIR_2021!AY101)</f>
        <v>-</v>
      </c>
      <c r="AW92" s="68">
        <f>+MIR_2021!AZ101</f>
        <v>0</v>
      </c>
      <c r="AX92" s="70" t="str">
        <f ca="1">+IF(MIR_2021!BA101="","-",IF(AZ92="No aplica","-",IF(MIR_2021!BA101="Sin avance","Sin avance",IF(MIR_2021!BA101&lt;&gt;"Sin avance",IFERROR(_xlfn.FORMULATEXT(MIR_2021!BA101),CONCATENATE("=",MIR_2021!BA101)),"0"))))</f>
        <v>-</v>
      </c>
      <c r="AY92" s="68">
        <f>+MIR_2021!BB101</f>
        <v>0</v>
      </c>
      <c r="AZ92" s="68">
        <f>+MIR_2021!BC101</f>
        <v>0</v>
      </c>
      <c r="BA92" s="68">
        <f>+MIR_2021!BD101</f>
        <v>0</v>
      </c>
      <c r="BB92" s="78" t="str">
        <f>IF(MIR_2021!BE101="","-",MIR_2021!BE101)</f>
        <v>-</v>
      </c>
      <c r="BC92" s="68">
        <f>+MIR_2021!BF101</f>
        <v>0</v>
      </c>
      <c r="BD92" s="68" t="str">
        <f ca="1">+IF(MIR_2021!BG101="","-",IF(BF92="No aplica","-",IF(MIR_2021!BG101="Sin avance","Sin avance",IF(MIR_2021!BG101&lt;&gt;"Sin avance",IFERROR(_xlfn.FORMULATEXT(MIR_2021!BG101),CONCATENATE("=",MIR_2021!BG101)),"0"))))</f>
        <v>-</v>
      </c>
      <c r="BE92" s="68">
        <f>+MIR_2021!BH101</f>
        <v>0</v>
      </c>
      <c r="BF92" s="68">
        <f>+MIR_2021!BI101</f>
        <v>0</v>
      </c>
      <c r="BG92" s="68">
        <f>+MIR_2021!BJ101</f>
        <v>0</v>
      </c>
      <c r="BH92" s="78" t="str">
        <f>IF(MIR_2021!BK101="","-",MIR_2021!BK101)</f>
        <v>-</v>
      </c>
      <c r="BI92" s="68">
        <f>+MIR_2021!AH101</f>
        <v>0</v>
      </c>
      <c r="BJ92" s="71" t="str">
        <f ca="1">+IF(MIR_2021!AI101="","-",IF(BL92="No aplica","-",IF(MIR_2021!AI101="Sin avance","Sin avance",IF(MIR_2021!AI101&lt;&gt;"Sin avance",IFERROR(_xlfn.FORMULATEXT(MIR_2021!AI101),CONCATENATE("=",MIR_2021!AI101)),"-"))))</f>
        <v>-</v>
      </c>
      <c r="BK92" s="68">
        <f>+MIR_2021!AJ101</f>
        <v>0</v>
      </c>
      <c r="BL92" s="68">
        <f>+MIR_2021!AK101</f>
        <v>0</v>
      </c>
      <c r="BM92" s="68">
        <f>+MIR_2021!AL101</f>
        <v>0</v>
      </c>
      <c r="BN92" s="78" t="str">
        <f>IF(MIR_2021!AM101="","-",MIR_2021!AM101)</f>
        <v>-</v>
      </c>
      <c r="BO92" s="119" t="str">
        <f>IF(MIR_2021!BL101="","-",MIR_2021!BL101)</f>
        <v>-</v>
      </c>
      <c r="BP92" s="119" t="str">
        <f>IF(MIR_2021!BM101="","-",MIR_2021!BM101)</f>
        <v>-</v>
      </c>
      <c r="BQ92" s="119" t="str">
        <f>IF(MIR_2021!BN101="","-",MIR_2021!BN101)</f>
        <v>-</v>
      </c>
      <c r="BR92" s="119" t="str">
        <f>IF(MIR_2021!BO101="","-",MIR_2021!BO101)</f>
        <v>-</v>
      </c>
      <c r="BS92" s="74" t="str">
        <f>IF(MIR_2021!BP101="","-",MIR_2021!BP101)</f>
        <v>-</v>
      </c>
      <c r="BT92" s="119" t="str">
        <f>IF(MIR_2021!BR101="","-",MIR_2021!BR101)</f>
        <v>-</v>
      </c>
      <c r="BU92" s="119" t="str">
        <f>IF(MIR_2021!BS101="","-",MIR_2021!BS101)</f>
        <v>-</v>
      </c>
      <c r="BV92" s="74" t="str">
        <f>IF(MIR_2021!BT101="","-",MIR_2021!BT101)</f>
        <v>-</v>
      </c>
      <c r="BW92" s="74" t="str">
        <f>IF(MIR_2021!BU101="","-",MIR_2021!BU101)</f>
        <v>-</v>
      </c>
      <c r="BX92" s="74" t="str">
        <f>IF(MIR_2021!BV101="","-",MIR_2021!BV101)</f>
        <v>-</v>
      </c>
      <c r="BY92" s="74" t="str">
        <f>IF(MIR_2021!BW101="","-",MIR_2021!BW101)</f>
        <v>-</v>
      </c>
      <c r="BZ92" s="74" t="str">
        <f>IF(MIR_2021!BX101="","-",MIR_2021!BX101)</f>
        <v>-</v>
      </c>
      <c r="CA92" s="119" t="str">
        <f>IF(MIR_2021!BY101="","-",MIR_2021!BY101)</f>
        <v>-</v>
      </c>
      <c r="CB92" s="119" t="str">
        <f>IF(MIR_2021!BZ101="","-",MIR_2021!BZ101)</f>
        <v>-</v>
      </c>
      <c r="CC92" s="74" t="str">
        <f>IF(MIR_2021!CA101="","-",MIR_2021!CA101)</f>
        <v>-</v>
      </c>
      <c r="CD92" s="74" t="str">
        <f>IF(MIR_2021!CB101="","-",MIR_2021!CB101)</f>
        <v>-</v>
      </c>
      <c r="CE92" s="74" t="str">
        <f>IF(MIR_2021!CC101="","-",MIR_2021!CC101)</f>
        <v>-</v>
      </c>
      <c r="CF92" s="74" t="str">
        <f>IF(MIR_2021!CD101="","-",MIR_2021!CD101)</f>
        <v>-</v>
      </c>
      <c r="CG92" s="74" t="str">
        <f>IF(MIR_2021!CE101="","-",MIR_2021!CE101)</f>
        <v>-</v>
      </c>
      <c r="CH92" s="119" t="str">
        <f>IF(MIR_2021!CF101="","-",MIR_2021!CF101)</f>
        <v>-</v>
      </c>
      <c r="CI92" s="119" t="str">
        <f>IF(MIR_2021!CG101="","-",MIR_2021!CG101)</f>
        <v>-</v>
      </c>
      <c r="CJ92" s="74" t="str">
        <f>IF(MIR_2021!CH101="","-",MIR_2021!CH101)</f>
        <v>-</v>
      </c>
      <c r="CK92" s="74" t="str">
        <f>IF(MIR_2021!CI101="","-",MIR_2021!CI101)</f>
        <v>-</v>
      </c>
      <c r="CL92" s="74" t="str">
        <f>IF(MIR_2021!CJ101="","-",MIR_2021!CJ101)</f>
        <v>-</v>
      </c>
      <c r="CM92" s="74" t="str">
        <f>IF(MIR_2021!CK101="","-",MIR_2021!CK101)</f>
        <v>-</v>
      </c>
      <c r="CN92" s="74" t="str">
        <f>IF(MIR_2021!CL101="","-",MIR_2021!CL101)</f>
        <v>-</v>
      </c>
      <c r="CO92" s="119" t="str">
        <f>IF(MIR_2021!CM101="","-",MIR_2021!CM101)</f>
        <v>-</v>
      </c>
      <c r="CP92" s="119" t="str">
        <f>IF(MIR_2021!CN101="","-",MIR_2021!CN101)</f>
        <v>-</v>
      </c>
      <c r="CQ92" s="74" t="str">
        <f>IF(MIR_2021!CO101="","-",MIR_2021!CO101)</f>
        <v>-</v>
      </c>
      <c r="CR92" s="74" t="str">
        <f>IF(MIR_2021!CP101="","-",MIR_2021!CP101)</f>
        <v>-</v>
      </c>
      <c r="CS92" s="74" t="str">
        <f>IF(MIR_2021!CQ101="","-",MIR_2021!CQ101)</f>
        <v>-</v>
      </c>
      <c r="CT92" s="74" t="str">
        <f>IF(MIR_2021!CR101="","-",MIR_2021!CR101)</f>
        <v>-</v>
      </c>
      <c r="CU92" s="74" t="str">
        <f>IF(MIR_2021!CS101="","-",MIR_2021!CS101)</f>
        <v>-</v>
      </c>
    </row>
    <row r="93" spans="1:99" s="68" customFormat="1" ht="13" x14ac:dyDescent="0.15">
      <c r="A93" s="67">
        <f>+VLOOKUP($D93,Catálogos!$A$14:$E$40,5,0)</f>
        <v>2</v>
      </c>
      <c r="B93" s="69" t="str">
        <f>+VLOOKUP(D93,Catálogos!$A$14:$C$40,3,FALSE)</f>
        <v>Promover el pleno ejercicio de los derechos de acceso a la información pública y de protección de datos personales, así como la transparencia y apertura de las instituciones públicas.</v>
      </c>
      <c r="C93" s="69" t="str">
        <f>+VLOOKUP(D93,Catálogos!$A$14:$F$40,6,FALSE)</f>
        <v>Presidencia</v>
      </c>
      <c r="D93" s="68" t="str">
        <f>+MID(MIR_2021!$D$6,1,3)</f>
        <v>170</v>
      </c>
      <c r="E93" s="69" t="str">
        <f>+MID(MIR_2021!$D$6,7,150)</f>
        <v>Dirección General de Comunicación Social y Difusión</v>
      </c>
      <c r="F93" s="68" t="str">
        <f>IF(MIR_2021!B102=0,F92,MIR_2021!B102)</f>
        <v>GOA09</v>
      </c>
      <c r="G93" s="68" t="str">
        <f>IF(MIR_2021!C102=0,G92,MIR_2021!C102)</f>
        <v>Actividad</v>
      </c>
      <c r="H93" s="69" t="str">
        <f>IF(MIR_2021!D102="",H92,MIR_2021!D102)</f>
        <v>2.2 Aplicación de una encuesta institucional de diagnóstico de los instrumentos de comunicación interna y el impacto de sus mensajes entre el personal del Instituto.</v>
      </c>
      <c r="I93" s="69">
        <f>+MIR_2021!E102</f>
        <v>0</v>
      </c>
      <c r="J93" s="69">
        <f>+MIR_2021!F102</f>
        <v>0</v>
      </c>
      <c r="K93" s="69">
        <f>+MIR_2021!G102</f>
        <v>0</v>
      </c>
      <c r="L93" s="69">
        <f>+MIR_2021!H102</f>
        <v>0</v>
      </c>
      <c r="M93" s="69">
        <f>+MIR_2021!I102</f>
        <v>0</v>
      </c>
      <c r="N93" s="69">
        <f>+MIR_2021!J102</f>
        <v>0</v>
      </c>
      <c r="O93" s="69">
        <f>+MIR_2021!K102</f>
        <v>0</v>
      </c>
      <c r="P93" s="69">
        <f>+MIR_2021!L102</f>
        <v>0</v>
      </c>
      <c r="Q93" s="69">
        <f>+MIR_2021!M102</f>
        <v>0</v>
      </c>
      <c r="R93" s="69">
        <f>+MIR_2021!N102</f>
        <v>0</v>
      </c>
      <c r="S93" s="69">
        <f>+MIR_2021!O102</f>
        <v>0</v>
      </c>
      <c r="T93" s="69">
        <f>+MIR_2021!P102</f>
        <v>0</v>
      </c>
      <c r="U93" s="69">
        <f>+MIR_2021!Q102</f>
        <v>0</v>
      </c>
      <c r="V93" s="69" t="str">
        <f>IF(MIR_2021!R102=0,V92,MIR_2021!R102)</f>
        <v>Anual</v>
      </c>
      <c r="W93" s="69" t="str">
        <f>IF(MIR_2021!S102=0,W92,MIR_2021!S102)</f>
        <v>Porcentaje</v>
      </c>
      <c r="X93" s="69">
        <f>+MIR_2021!V102</f>
        <v>0</v>
      </c>
      <c r="Y93" s="69">
        <f>+MIR_2021!W102</f>
        <v>0</v>
      </c>
      <c r="Z93" s="69">
        <f>+MIR_2021!X102</f>
        <v>0</v>
      </c>
      <c r="AA93" s="69" t="str">
        <f>IF(AND(MIR_2021!Y102="",H93=H92),AA92,MIR_2021!Y102)</f>
        <v>Los resultados de la encuesta son obtenidos en tiempo y forma.</v>
      </c>
      <c r="AB93" s="69">
        <f>+MIR_2021!Z102</f>
        <v>0</v>
      </c>
      <c r="AC93" s="69">
        <f>+MIR_2021!AA102</f>
        <v>0</v>
      </c>
      <c r="AD93" s="69">
        <f>+MIR_2021!AB102</f>
        <v>0</v>
      </c>
      <c r="AE93" s="77">
        <f>+MIR_2021!AC102</f>
        <v>0</v>
      </c>
      <c r="AF93" s="77">
        <f>+MIR_2021!AD102</f>
        <v>0</v>
      </c>
      <c r="AG93" s="68">
        <f>+MIR_2021!AE102</f>
        <v>0</v>
      </c>
      <c r="AH93" s="68">
        <f>+MIR_2021!AF102</f>
        <v>0</v>
      </c>
      <c r="AI93" s="68">
        <f>+MIR_2021!AG102</f>
        <v>0</v>
      </c>
      <c r="AJ93" s="68">
        <f>+MIR_2021!AH102</f>
        <v>0</v>
      </c>
      <c r="AK93" s="68">
        <f>+MIR_2021!AN102</f>
        <v>0</v>
      </c>
      <c r="AL93" s="68" t="str">
        <f ca="1">IF(MIR_2021!AO102="","-",IF(AN93="No aplica","-",IF(MIR_2021!AO102="Sin avance","Sin avance",IF(MIR_2021!AO102&lt;&gt;"Sin avance",IFERROR(_xlfn.FORMULATEXT(MIR_2021!AO102),CONCATENATE("=",MIR_2021!AO102)),"0"))))</f>
        <v>-</v>
      </c>
      <c r="AM93" s="68">
        <f>+MIR_2021!AP102</f>
        <v>0</v>
      </c>
      <c r="AN93" s="68">
        <f>+MIR_2021!AQ102</f>
        <v>0</v>
      </c>
      <c r="AO93" s="68">
        <f>+MIR_2021!AR102</f>
        <v>0</v>
      </c>
      <c r="AP93" s="78" t="str">
        <f>IF(MIR_2021!AS102="","-",MIR_2021!AS102)</f>
        <v>-</v>
      </c>
      <c r="AQ93" s="68">
        <f>+MIR_2021!AT102</f>
        <v>0</v>
      </c>
      <c r="AR93" s="68" t="str">
        <f ca="1">+IF(MIR_2021!AU102="","-",IF(AT93="No aplica","-",IF(MIR_2021!AU102="Sin avance","Sin avance",IF(MIR_2021!AU102&lt;&gt;"Sin avance",IFERROR(_xlfn.FORMULATEXT(MIR_2021!AU102),CONCATENATE("=",MIR_2021!AU102)),"0"))))</f>
        <v>-</v>
      </c>
      <c r="AS93" s="68">
        <f>+MIR_2021!AV102</f>
        <v>0</v>
      </c>
      <c r="AT93" s="68">
        <f>+MIR_2021!AW102</f>
        <v>0</v>
      </c>
      <c r="AU93" s="68">
        <f>+MIR_2021!AX102</f>
        <v>0</v>
      </c>
      <c r="AV93" s="78" t="str">
        <f>IF(MIR_2021!AY102="","-",MIR_2021!AY102)</f>
        <v>-</v>
      </c>
      <c r="AW93" s="68">
        <f>+MIR_2021!AZ102</f>
        <v>0</v>
      </c>
      <c r="AX93" s="70" t="str">
        <f ca="1">+IF(MIR_2021!BA102="","-",IF(AZ93="No aplica","-",IF(MIR_2021!BA102="Sin avance","Sin avance",IF(MIR_2021!BA102&lt;&gt;"Sin avance",IFERROR(_xlfn.FORMULATEXT(MIR_2021!BA102),CONCATENATE("=",MIR_2021!BA102)),"0"))))</f>
        <v>-</v>
      </c>
      <c r="AY93" s="68">
        <f>+MIR_2021!BB102</f>
        <v>0</v>
      </c>
      <c r="AZ93" s="68">
        <f>+MIR_2021!BC102</f>
        <v>0</v>
      </c>
      <c r="BA93" s="68">
        <f>+MIR_2021!BD102</f>
        <v>0</v>
      </c>
      <c r="BB93" s="78" t="str">
        <f>IF(MIR_2021!BE102="","-",MIR_2021!BE102)</f>
        <v>-</v>
      </c>
      <c r="BC93" s="68">
        <f>+MIR_2021!BF102</f>
        <v>0</v>
      </c>
      <c r="BD93" s="68" t="str">
        <f ca="1">+IF(MIR_2021!BG102="","-",IF(BF93="No aplica","-",IF(MIR_2021!BG102="Sin avance","Sin avance",IF(MIR_2021!BG102&lt;&gt;"Sin avance",IFERROR(_xlfn.FORMULATEXT(MIR_2021!BG102),CONCATENATE("=",MIR_2021!BG102)),"0"))))</f>
        <v>-</v>
      </c>
      <c r="BE93" s="68">
        <f>+MIR_2021!BH102</f>
        <v>0</v>
      </c>
      <c r="BF93" s="68">
        <f>+MIR_2021!BI102</f>
        <v>0</v>
      </c>
      <c r="BG93" s="68">
        <f>+MIR_2021!BJ102</f>
        <v>0</v>
      </c>
      <c r="BH93" s="78" t="str">
        <f>IF(MIR_2021!BK102="","-",MIR_2021!BK102)</f>
        <v>-</v>
      </c>
      <c r="BI93" s="68">
        <f>+MIR_2021!AH102</f>
        <v>0</v>
      </c>
      <c r="BJ93" s="71" t="str">
        <f ca="1">+IF(MIR_2021!AI102="","-",IF(BL93="No aplica","-",IF(MIR_2021!AI102="Sin avance","Sin avance",IF(MIR_2021!AI102&lt;&gt;"Sin avance",IFERROR(_xlfn.FORMULATEXT(MIR_2021!AI102),CONCATENATE("=",MIR_2021!AI102)),"-"))))</f>
        <v>-</v>
      </c>
      <c r="BK93" s="68">
        <f>+MIR_2021!AJ102</f>
        <v>0</v>
      </c>
      <c r="BL93" s="68">
        <f>+MIR_2021!AK102</f>
        <v>0</v>
      </c>
      <c r="BM93" s="68">
        <f>+MIR_2021!AL102</f>
        <v>0</v>
      </c>
      <c r="BN93" s="78" t="str">
        <f>IF(MIR_2021!AM102="","-",MIR_2021!AM102)</f>
        <v>-</v>
      </c>
      <c r="BO93" s="119" t="str">
        <f>IF(MIR_2021!BL102="","-",MIR_2021!BL102)</f>
        <v>-</v>
      </c>
      <c r="BP93" s="119" t="str">
        <f>IF(MIR_2021!BM102="","-",MIR_2021!BM102)</f>
        <v>-</v>
      </c>
      <c r="BQ93" s="119" t="str">
        <f>IF(MIR_2021!BN102="","-",MIR_2021!BN102)</f>
        <v>-</v>
      </c>
      <c r="BR93" s="119" t="str">
        <f>IF(MIR_2021!BO102="","-",MIR_2021!BO102)</f>
        <v>-</v>
      </c>
      <c r="BS93" s="74" t="str">
        <f>IF(MIR_2021!BP102="","-",MIR_2021!BP102)</f>
        <v>-</v>
      </c>
      <c r="BT93" s="119" t="str">
        <f>IF(MIR_2021!BR102="","-",MIR_2021!BR102)</f>
        <v>-</v>
      </c>
      <c r="BU93" s="119" t="str">
        <f>IF(MIR_2021!BS102="","-",MIR_2021!BS102)</f>
        <v>-</v>
      </c>
      <c r="BV93" s="74" t="str">
        <f>IF(MIR_2021!BT102="","-",MIR_2021!BT102)</f>
        <v>-</v>
      </c>
      <c r="BW93" s="74" t="str">
        <f>IF(MIR_2021!BU102="","-",MIR_2021!BU102)</f>
        <v>-</v>
      </c>
      <c r="BX93" s="74" t="str">
        <f>IF(MIR_2021!BV102="","-",MIR_2021!BV102)</f>
        <v>-</v>
      </c>
      <c r="BY93" s="74" t="str">
        <f>IF(MIR_2021!BW102="","-",MIR_2021!BW102)</f>
        <v>-</v>
      </c>
      <c r="BZ93" s="74" t="str">
        <f>IF(MIR_2021!BX102="","-",MIR_2021!BX102)</f>
        <v>-</v>
      </c>
      <c r="CA93" s="119" t="str">
        <f>IF(MIR_2021!BY102="","-",MIR_2021!BY102)</f>
        <v>-</v>
      </c>
      <c r="CB93" s="119" t="str">
        <f>IF(MIR_2021!BZ102="","-",MIR_2021!BZ102)</f>
        <v>-</v>
      </c>
      <c r="CC93" s="74" t="str">
        <f>IF(MIR_2021!CA102="","-",MIR_2021!CA102)</f>
        <v>-</v>
      </c>
      <c r="CD93" s="74" t="str">
        <f>IF(MIR_2021!CB102="","-",MIR_2021!CB102)</f>
        <v>-</v>
      </c>
      <c r="CE93" s="74" t="str">
        <f>IF(MIR_2021!CC102="","-",MIR_2021!CC102)</f>
        <v>-</v>
      </c>
      <c r="CF93" s="74" t="str">
        <f>IF(MIR_2021!CD102="","-",MIR_2021!CD102)</f>
        <v>-</v>
      </c>
      <c r="CG93" s="74" t="str">
        <f>IF(MIR_2021!CE102="","-",MIR_2021!CE102)</f>
        <v>-</v>
      </c>
      <c r="CH93" s="119" t="str">
        <f>IF(MIR_2021!CF102="","-",MIR_2021!CF102)</f>
        <v>-</v>
      </c>
      <c r="CI93" s="119" t="str">
        <f>IF(MIR_2021!CG102="","-",MIR_2021!CG102)</f>
        <v>-</v>
      </c>
      <c r="CJ93" s="74" t="str">
        <f>IF(MIR_2021!CH102="","-",MIR_2021!CH102)</f>
        <v>-</v>
      </c>
      <c r="CK93" s="74" t="str">
        <f>IF(MIR_2021!CI102="","-",MIR_2021!CI102)</f>
        <v>-</v>
      </c>
      <c r="CL93" s="74" t="str">
        <f>IF(MIR_2021!CJ102="","-",MIR_2021!CJ102)</f>
        <v>-</v>
      </c>
      <c r="CM93" s="74" t="str">
        <f>IF(MIR_2021!CK102="","-",MIR_2021!CK102)</f>
        <v>-</v>
      </c>
      <c r="CN93" s="74" t="str">
        <f>IF(MIR_2021!CL102="","-",MIR_2021!CL102)</f>
        <v>-</v>
      </c>
      <c r="CO93" s="119" t="str">
        <f>IF(MIR_2021!CM102="","-",MIR_2021!CM102)</f>
        <v>-</v>
      </c>
      <c r="CP93" s="119" t="str">
        <f>IF(MIR_2021!CN102="","-",MIR_2021!CN102)</f>
        <v>-</v>
      </c>
      <c r="CQ93" s="74" t="str">
        <f>IF(MIR_2021!CO102="","-",MIR_2021!CO102)</f>
        <v>-</v>
      </c>
      <c r="CR93" s="74" t="str">
        <f>IF(MIR_2021!CP102="","-",MIR_2021!CP102)</f>
        <v>-</v>
      </c>
      <c r="CS93" s="74" t="str">
        <f>IF(MIR_2021!CQ102="","-",MIR_2021!CQ102)</f>
        <v>-</v>
      </c>
      <c r="CT93" s="74" t="str">
        <f>IF(MIR_2021!CR102="","-",MIR_2021!CR102)</f>
        <v>-</v>
      </c>
      <c r="CU93" s="74" t="str">
        <f>IF(MIR_2021!CS102="","-",MIR_2021!CS102)</f>
        <v>-</v>
      </c>
    </row>
    <row r="94" spans="1:99" s="68" customFormat="1" ht="13" x14ac:dyDescent="0.15">
      <c r="A94" s="67">
        <f>+VLOOKUP($D94,Catálogos!$A$14:$E$40,5,0)</f>
        <v>2</v>
      </c>
      <c r="B94" s="69" t="str">
        <f>+VLOOKUP(D94,Catálogos!$A$14:$C$40,3,FALSE)</f>
        <v>Promover el pleno ejercicio de los derechos de acceso a la información pública y de protección de datos personales, así como la transparencia y apertura de las instituciones públicas.</v>
      </c>
      <c r="C94" s="69" t="str">
        <f>+VLOOKUP(D94,Catálogos!$A$14:$F$40,6,FALSE)</f>
        <v>Presidencia</v>
      </c>
      <c r="D94" s="68" t="str">
        <f>+MID(MIR_2021!$D$6,1,3)</f>
        <v>170</v>
      </c>
      <c r="E94" s="69" t="str">
        <f>+MID(MIR_2021!$D$6,7,150)</f>
        <v>Dirección General de Comunicación Social y Difusión</v>
      </c>
      <c r="F94" s="68" t="str">
        <f>IF(MIR_2021!B103=0,F93,MIR_2021!B103)</f>
        <v>GOA09</v>
      </c>
      <c r="G94" s="68" t="str">
        <f>IF(MIR_2021!C103=0,G93,MIR_2021!C103)</f>
        <v>Actividad</v>
      </c>
      <c r="H94" s="69" t="str">
        <f>IF(MIR_2021!D103="",H93,MIR_2021!D103)</f>
        <v>2.2 Aplicación de una encuesta institucional de diagnóstico de los instrumentos de comunicación interna y el impacto de sus mensajes entre el personal del Instituto.</v>
      </c>
      <c r="I94" s="69">
        <f>+MIR_2021!E103</f>
        <v>0</v>
      </c>
      <c r="J94" s="69">
        <f>+MIR_2021!F103</f>
        <v>0</v>
      </c>
      <c r="K94" s="69">
        <f>+MIR_2021!G103</f>
        <v>0</v>
      </c>
      <c r="L94" s="69">
        <f>+MIR_2021!H103</f>
        <v>0</v>
      </c>
      <c r="M94" s="69">
        <f>+MIR_2021!I103</f>
        <v>0</v>
      </c>
      <c r="N94" s="69">
        <f>+MIR_2021!J103</f>
        <v>0</v>
      </c>
      <c r="O94" s="69">
        <f>+MIR_2021!K103</f>
        <v>0</v>
      </c>
      <c r="P94" s="69">
        <f>+MIR_2021!L103</f>
        <v>0</v>
      </c>
      <c r="Q94" s="69">
        <f>+MIR_2021!M103</f>
        <v>0</v>
      </c>
      <c r="R94" s="69">
        <f>+MIR_2021!N103</f>
        <v>0</v>
      </c>
      <c r="S94" s="69">
        <f>+MIR_2021!O103</f>
        <v>0</v>
      </c>
      <c r="T94" s="69">
        <f>+MIR_2021!P103</f>
        <v>0</v>
      </c>
      <c r="U94" s="69">
        <f>+MIR_2021!Q103</f>
        <v>0</v>
      </c>
      <c r="V94" s="69" t="str">
        <f>IF(MIR_2021!R103=0,V93,MIR_2021!R103)</f>
        <v>Anual</v>
      </c>
      <c r="W94" s="69" t="str">
        <f>IF(MIR_2021!S103=0,W93,MIR_2021!S103)</f>
        <v>Porcentaje</v>
      </c>
      <c r="X94" s="69">
        <f>+MIR_2021!V103</f>
        <v>0</v>
      </c>
      <c r="Y94" s="69">
        <f>+MIR_2021!W103</f>
        <v>0</v>
      </c>
      <c r="Z94" s="69">
        <f>+MIR_2021!X103</f>
        <v>0</v>
      </c>
      <c r="AA94" s="69" t="str">
        <f>IF(AND(MIR_2021!Y103="",H94=H93),AA93,MIR_2021!Y103)</f>
        <v>Los resultados de la encuesta son obtenidos en tiempo y forma.</v>
      </c>
      <c r="AB94" s="69">
        <f>+MIR_2021!Z103</f>
        <v>0</v>
      </c>
      <c r="AC94" s="69">
        <f>+MIR_2021!AA103</f>
        <v>0</v>
      </c>
      <c r="AD94" s="69">
        <f>+MIR_2021!AB103</f>
        <v>0</v>
      </c>
      <c r="AE94" s="77">
        <f>+MIR_2021!AC103</f>
        <v>0</v>
      </c>
      <c r="AF94" s="77">
        <f>+MIR_2021!AD103</f>
        <v>0</v>
      </c>
      <c r="AG94" s="68">
        <f>+MIR_2021!AE103</f>
        <v>0</v>
      </c>
      <c r="AH94" s="68">
        <f>+MIR_2021!AF103</f>
        <v>0</v>
      </c>
      <c r="AI94" s="68">
        <f>+MIR_2021!AG103</f>
        <v>0</v>
      </c>
      <c r="AJ94" s="68">
        <f>+MIR_2021!AH103</f>
        <v>0</v>
      </c>
      <c r="AK94" s="68">
        <f>+MIR_2021!AN103</f>
        <v>0</v>
      </c>
      <c r="AL94" s="68" t="str">
        <f ca="1">IF(MIR_2021!AO103="","-",IF(AN94="No aplica","-",IF(MIR_2021!AO103="Sin avance","Sin avance",IF(MIR_2021!AO103&lt;&gt;"Sin avance",IFERROR(_xlfn.FORMULATEXT(MIR_2021!AO103),CONCATENATE("=",MIR_2021!AO103)),"0"))))</f>
        <v>-</v>
      </c>
      <c r="AM94" s="68">
        <f>+MIR_2021!AP103</f>
        <v>0</v>
      </c>
      <c r="AN94" s="68">
        <f>+MIR_2021!AQ103</f>
        <v>0</v>
      </c>
      <c r="AO94" s="68">
        <f>+MIR_2021!AR103</f>
        <v>0</v>
      </c>
      <c r="AP94" s="78" t="str">
        <f>IF(MIR_2021!AS103="","-",MIR_2021!AS103)</f>
        <v>-</v>
      </c>
      <c r="AQ94" s="68">
        <f>+MIR_2021!AT103</f>
        <v>0</v>
      </c>
      <c r="AR94" s="68" t="str">
        <f ca="1">+IF(MIR_2021!AU103="","-",IF(AT94="No aplica","-",IF(MIR_2021!AU103="Sin avance","Sin avance",IF(MIR_2021!AU103&lt;&gt;"Sin avance",IFERROR(_xlfn.FORMULATEXT(MIR_2021!AU103),CONCATENATE("=",MIR_2021!AU103)),"0"))))</f>
        <v>-</v>
      </c>
      <c r="AS94" s="68">
        <f>+MIR_2021!AV103</f>
        <v>0</v>
      </c>
      <c r="AT94" s="68">
        <f>+MIR_2021!AW103</f>
        <v>0</v>
      </c>
      <c r="AU94" s="68">
        <f>+MIR_2021!AX103</f>
        <v>0</v>
      </c>
      <c r="AV94" s="78" t="str">
        <f>IF(MIR_2021!AY103="","-",MIR_2021!AY103)</f>
        <v>-</v>
      </c>
      <c r="AW94" s="68">
        <f>+MIR_2021!AZ103</f>
        <v>0</v>
      </c>
      <c r="AX94" s="70" t="str">
        <f ca="1">+IF(MIR_2021!BA103="","-",IF(AZ94="No aplica","-",IF(MIR_2021!BA103="Sin avance","Sin avance",IF(MIR_2021!BA103&lt;&gt;"Sin avance",IFERROR(_xlfn.FORMULATEXT(MIR_2021!BA103),CONCATENATE("=",MIR_2021!BA103)),"0"))))</f>
        <v>-</v>
      </c>
      <c r="AY94" s="68">
        <f>+MIR_2021!BB103</f>
        <v>0</v>
      </c>
      <c r="AZ94" s="68">
        <f>+MIR_2021!BC103</f>
        <v>0</v>
      </c>
      <c r="BA94" s="68">
        <f>+MIR_2021!BD103</f>
        <v>0</v>
      </c>
      <c r="BB94" s="78" t="str">
        <f>IF(MIR_2021!BE103="","-",MIR_2021!BE103)</f>
        <v>-</v>
      </c>
      <c r="BC94" s="68">
        <f>+MIR_2021!BF103</f>
        <v>0</v>
      </c>
      <c r="BD94" s="68" t="str">
        <f ca="1">+IF(MIR_2021!BG103="","-",IF(BF94="No aplica","-",IF(MIR_2021!BG103="Sin avance","Sin avance",IF(MIR_2021!BG103&lt;&gt;"Sin avance",IFERROR(_xlfn.FORMULATEXT(MIR_2021!BG103),CONCATENATE("=",MIR_2021!BG103)),"0"))))</f>
        <v>-</v>
      </c>
      <c r="BE94" s="68">
        <f>+MIR_2021!BH103</f>
        <v>0</v>
      </c>
      <c r="BF94" s="68">
        <f>+MIR_2021!BI103</f>
        <v>0</v>
      </c>
      <c r="BG94" s="68">
        <f>+MIR_2021!BJ103</f>
        <v>0</v>
      </c>
      <c r="BH94" s="78" t="str">
        <f>IF(MIR_2021!BK103="","-",MIR_2021!BK103)</f>
        <v>-</v>
      </c>
      <c r="BI94" s="68">
        <f>+MIR_2021!AH103</f>
        <v>0</v>
      </c>
      <c r="BJ94" s="71" t="str">
        <f ca="1">+IF(MIR_2021!AI103="","-",IF(BL94="No aplica","-",IF(MIR_2021!AI103="Sin avance","Sin avance",IF(MIR_2021!AI103&lt;&gt;"Sin avance",IFERROR(_xlfn.FORMULATEXT(MIR_2021!AI103),CONCATENATE("=",MIR_2021!AI103)),"-"))))</f>
        <v>-</v>
      </c>
      <c r="BK94" s="68">
        <f>+MIR_2021!AJ103</f>
        <v>0</v>
      </c>
      <c r="BL94" s="68">
        <f>+MIR_2021!AK103</f>
        <v>0</v>
      </c>
      <c r="BM94" s="68">
        <f>+MIR_2021!AL103</f>
        <v>0</v>
      </c>
      <c r="BN94" s="78" t="str">
        <f>IF(MIR_2021!AM103="","-",MIR_2021!AM103)</f>
        <v>-</v>
      </c>
      <c r="BO94" s="119" t="str">
        <f>IF(MIR_2021!BL103="","-",MIR_2021!BL103)</f>
        <v>-</v>
      </c>
      <c r="BP94" s="119" t="str">
        <f>IF(MIR_2021!BM103="","-",MIR_2021!BM103)</f>
        <v>-</v>
      </c>
      <c r="BQ94" s="119" t="str">
        <f>IF(MIR_2021!BN103="","-",MIR_2021!BN103)</f>
        <v>-</v>
      </c>
      <c r="BR94" s="119" t="str">
        <f>IF(MIR_2021!BO103="","-",MIR_2021!BO103)</f>
        <v>-</v>
      </c>
      <c r="BS94" s="74" t="str">
        <f>IF(MIR_2021!BP103="","-",MIR_2021!BP103)</f>
        <v>-</v>
      </c>
      <c r="BT94" s="119" t="str">
        <f>IF(MIR_2021!BR103="","-",MIR_2021!BR103)</f>
        <v>-</v>
      </c>
      <c r="BU94" s="119" t="str">
        <f>IF(MIR_2021!BS103="","-",MIR_2021!BS103)</f>
        <v>-</v>
      </c>
      <c r="BV94" s="74" t="str">
        <f>IF(MIR_2021!BT103="","-",MIR_2021!BT103)</f>
        <v>-</v>
      </c>
      <c r="BW94" s="74" t="str">
        <f>IF(MIR_2021!BU103="","-",MIR_2021!BU103)</f>
        <v>-</v>
      </c>
      <c r="BX94" s="74" t="str">
        <f>IF(MIR_2021!BV103="","-",MIR_2021!BV103)</f>
        <v>-</v>
      </c>
      <c r="BY94" s="74" t="str">
        <f>IF(MIR_2021!BW103="","-",MIR_2021!BW103)</f>
        <v>-</v>
      </c>
      <c r="BZ94" s="74" t="str">
        <f>IF(MIR_2021!BX103="","-",MIR_2021!BX103)</f>
        <v>-</v>
      </c>
      <c r="CA94" s="119" t="str">
        <f>IF(MIR_2021!BY103="","-",MIR_2021!BY103)</f>
        <v>-</v>
      </c>
      <c r="CB94" s="119" t="str">
        <f>IF(MIR_2021!BZ103="","-",MIR_2021!BZ103)</f>
        <v>-</v>
      </c>
      <c r="CC94" s="74" t="str">
        <f>IF(MIR_2021!CA103="","-",MIR_2021!CA103)</f>
        <v>-</v>
      </c>
      <c r="CD94" s="74" t="str">
        <f>IF(MIR_2021!CB103="","-",MIR_2021!CB103)</f>
        <v>-</v>
      </c>
      <c r="CE94" s="74" t="str">
        <f>IF(MIR_2021!CC103="","-",MIR_2021!CC103)</f>
        <v>-</v>
      </c>
      <c r="CF94" s="74" t="str">
        <f>IF(MIR_2021!CD103="","-",MIR_2021!CD103)</f>
        <v>-</v>
      </c>
      <c r="CG94" s="74" t="str">
        <f>IF(MIR_2021!CE103="","-",MIR_2021!CE103)</f>
        <v>-</v>
      </c>
      <c r="CH94" s="119" t="str">
        <f>IF(MIR_2021!CF103="","-",MIR_2021!CF103)</f>
        <v>-</v>
      </c>
      <c r="CI94" s="119" t="str">
        <f>IF(MIR_2021!CG103="","-",MIR_2021!CG103)</f>
        <v>-</v>
      </c>
      <c r="CJ94" s="74" t="str">
        <f>IF(MIR_2021!CH103="","-",MIR_2021!CH103)</f>
        <v>-</v>
      </c>
      <c r="CK94" s="74" t="str">
        <f>IF(MIR_2021!CI103="","-",MIR_2021!CI103)</f>
        <v>-</v>
      </c>
      <c r="CL94" s="74" t="str">
        <f>IF(MIR_2021!CJ103="","-",MIR_2021!CJ103)</f>
        <v>-</v>
      </c>
      <c r="CM94" s="74" t="str">
        <f>IF(MIR_2021!CK103="","-",MIR_2021!CK103)</f>
        <v>-</v>
      </c>
      <c r="CN94" s="74" t="str">
        <f>IF(MIR_2021!CL103="","-",MIR_2021!CL103)</f>
        <v>-</v>
      </c>
      <c r="CO94" s="119" t="str">
        <f>IF(MIR_2021!CM103="","-",MIR_2021!CM103)</f>
        <v>-</v>
      </c>
      <c r="CP94" s="119" t="str">
        <f>IF(MIR_2021!CN103="","-",MIR_2021!CN103)</f>
        <v>-</v>
      </c>
      <c r="CQ94" s="74" t="str">
        <f>IF(MIR_2021!CO103="","-",MIR_2021!CO103)</f>
        <v>-</v>
      </c>
      <c r="CR94" s="74" t="str">
        <f>IF(MIR_2021!CP103="","-",MIR_2021!CP103)</f>
        <v>-</v>
      </c>
      <c r="CS94" s="74" t="str">
        <f>IF(MIR_2021!CQ103="","-",MIR_2021!CQ103)</f>
        <v>-</v>
      </c>
      <c r="CT94" s="74" t="str">
        <f>IF(MIR_2021!CR103="","-",MIR_2021!CR103)</f>
        <v>-</v>
      </c>
      <c r="CU94" s="74" t="str">
        <f>IF(MIR_2021!CS103="","-",MIR_2021!CS103)</f>
        <v>-</v>
      </c>
    </row>
    <row r="95" spans="1:99" s="68" customFormat="1" ht="13" x14ac:dyDescent="0.15">
      <c r="A95" s="67">
        <f>+VLOOKUP($D95,Catálogos!$A$14:$E$40,5,0)</f>
        <v>2</v>
      </c>
      <c r="B95" s="69" t="str">
        <f>+VLOOKUP(D95,Catálogos!$A$14:$C$40,3,FALSE)</f>
        <v>Promover el pleno ejercicio de los derechos de acceso a la información pública y de protección de datos personales, así como la transparencia y apertura de las instituciones públicas.</v>
      </c>
      <c r="C95" s="69" t="str">
        <f>+VLOOKUP(D95,Catálogos!$A$14:$F$40,6,FALSE)</f>
        <v>Presidencia</v>
      </c>
      <c r="D95" s="68" t="str">
        <f>+MID(MIR_2021!$D$6,1,3)</f>
        <v>170</v>
      </c>
      <c r="E95" s="69" t="str">
        <f>+MID(MIR_2021!$D$6,7,150)</f>
        <v>Dirección General de Comunicación Social y Difusión</v>
      </c>
      <c r="F95" s="68" t="str">
        <f>IF(MIR_2021!B104=0,F94,MIR_2021!B104)</f>
        <v>GOA09</v>
      </c>
      <c r="G95" s="68" t="str">
        <f>IF(MIR_2021!C104=0,G94,MIR_2021!C104)</f>
        <v>Actividad</v>
      </c>
      <c r="H95" s="69" t="str">
        <f>IF(MIR_2021!D104="",H94,MIR_2021!D104)</f>
        <v>2.2 Aplicación de una encuesta institucional de diagnóstico de los instrumentos de comunicación interna y el impacto de sus mensajes entre el personal del Instituto.</v>
      </c>
      <c r="I95" s="69">
        <f>+MIR_2021!E104</f>
        <v>0</v>
      </c>
      <c r="J95" s="69">
        <f>+MIR_2021!F104</f>
        <v>0</v>
      </c>
      <c r="K95" s="69">
        <f>+MIR_2021!G104</f>
        <v>0</v>
      </c>
      <c r="L95" s="69">
        <f>+MIR_2021!H104</f>
        <v>0</v>
      </c>
      <c r="M95" s="69">
        <f>+MIR_2021!I104</f>
        <v>0</v>
      </c>
      <c r="N95" s="69">
        <f>+MIR_2021!J104</f>
        <v>0</v>
      </c>
      <c r="O95" s="69">
        <f>+MIR_2021!K104</f>
        <v>0</v>
      </c>
      <c r="P95" s="69">
        <f>+MIR_2021!L104</f>
        <v>0</v>
      </c>
      <c r="Q95" s="69">
        <f>+MIR_2021!M104</f>
        <v>0</v>
      </c>
      <c r="R95" s="69">
        <f>+MIR_2021!N104</f>
        <v>0</v>
      </c>
      <c r="S95" s="69">
        <f>+MIR_2021!O104</f>
        <v>0</v>
      </c>
      <c r="T95" s="69">
        <f>+MIR_2021!P104</f>
        <v>0</v>
      </c>
      <c r="U95" s="69">
        <f>+MIR_2021!Q104</f>
        <v>0</v>
      </c>
      <c r="V95" s="69" t="str">
        <f>IF(MIR_2021!R104=0,V94,MIR_2021!R104)</f>
        <v>Anual</v>
      </c>
      <c r="W95" s="69" t="str">
        <f>IF(MIR_2021!S104=0,W94,MIR_2021!S104)</f>
        <v>Porcentaje</v>
      </c>
      <c r="X95" s="69">
        <f>+MIR_2021!V104</f>
        <v>0</v>
      </c>
      <c r="Y95" s="69">
        <f>+MIR_2021!W104</f>
        <v>0</v>
      </c>
      <c r="Z95" s="69">
        <f>+MIR_2021!X104</f>
        <v>0</v>
      </c>
      <c r="AA95" s="69" t="str">
        <f>IF(AND(MIR_2021!Y104="",H95=H94),AA94,MIR_2021!Y104)</f>
        <v>Los resultados de la encuesta son obtenidos en tiempo y forma.</v>
      </c>
      <c r="AB95" s="69">
        <f>+MIR_2021!Z104</f>
        <v>0</v>
      </c>
      <c r="AC95" s="69">
        <f>+MIR_2021!AA104</f>
        <v>0</v>
      </c>
      <c r="AD95" s="69">
        <f>+MIR_2021!AB104</f>
        <v>0</v>
      </c>
      <c r="AE95" s="77">
        <f>+MIR_2021!AC104</f>
        <v>0</v>
      </c>
      <c r="AF95" s="77">
        <f>+MIR_2021!AD104</f>
        <v>0</v>
      </c>
      <c r="AG95" s="68">
        <f>+MIR_2021!AE104</f>
        <v>0</v>
      </c>
      <c r="AH95" s="68">
        <f>+MIR_2021!AF104</f>
        <v>0</v>
      </c>
      <c r="AI95" s="68">
        <f>+MIR_2021!AG104</f>
        <v>0</v>
      </c>
      <c r="AJ95" s="68">
        <f>+MIR_2021!AH104</f>
        <v>0</v>
      </c>
      <c r="AK95" s="68">
        <f>+MIR_2021!AN104</f>
        <v>0</v>
      </c>
      <c r="AL95" s="68" t="str">
        <f ca="1">IF(MIR_2021!AO104="","-",IF(AN95="No aplica","-",IF(MIR_2021!AO104="Sin avance","Sin avance",IF(MIR_2021!AO104&lt;&gt;"Sin avance",IFERROR(_xlfn.FORMULATEXT(MIR_2021!AO104),CONCATENATE("=",MIR_2021!AO104)),"0"))))</f>
        <v>-</v>
      </c>
      <c r="AM95" s="68">
        <f>+MIR_2021!AP104</f>
        <v>0</v>
      </c>
      <c r="AN95" s="68">
        <f>+MIR_2021!AQ104</f>
        <v>0</v>
      </c>
      <c r="AO95" s="68">
        <f>+MIR_2021!AR104</f>
        <v>0</v>
      </c>
      <c r="AP95" s="78" t="str">
        <f>IF(MIR_2021!AS104="","-",MIR_2021!AS104)</f>
        <v>-</v>
      </c>
      <c r="AQ95" s="68">
        <f>+MIR_2021!AT104</f>
        <v>0</v>
      </c>
      <c r="AR95" s="68" t="str">
        <f ca="1">+IF(MIR_2021!AU104="","-",IF(AT95="No aplica","-",IF(MIR_2021!AU104="Sin avance","Sin avance",IF(MIR_2021!AU104&lt;&gt;"Sin avance",IFERROR(_xlfn.FORMULATEXT(MIR_2021!AU104),CONCATENATE("=",MIR_2021!AU104)),"0"))))</f>
        <v>-</v>
      </c>
      <c r="AS95" s="68">
        <f>+MIR_2021!AV104</f>
        <v>0</v>
      </c>
      <c r="AT95" s="68">
        <f>+MIR_2021!AW104</f>
        <v>0</v>
      </c>
      <c r="AU95" s="68">
        <f>+MIR_2021!AX104</f>
        <v>0</v>
      </c>
      <c r="AV95" s="78" t="str">
        <f>IF(MIR_2021!AY104="","-",MIR_2021!AY104)</f>
        <v>-</v>
      </c>
      <c r="AW95" s="68">
        <f>+MIR_2021!AZ104</f>
        <v>0</v>
      </c>
      <c r="AX95" s="70" t="str">
        <f ca="1">+IF(MIR_2021!BA104="","-",IF(AZ95="No aplica","-",IF(MIR_2021!BA104="Sin avance","Sin avance",IF(MIR_2021!BA104&lt;&gt;"Sin avance",IFERROR(_xlfn.FORMULATEXT(MIR_2021!BA104),CONCATENATE("=",MIR_2021!BA104)),"0"))))</f>
        <v>-</v>
      </c>
      <c r="AY95" s="68">
        <f>+MIR_2021!BB104</f>
        <v>0</v>
      </c>
      <c r="AZ95" s="68">
        <f>+MIR_2021!BC104</f>
        <v>0</v>
      </c>
      <c r="BA95" s="68">
        <f>+MIR_2021!BD104</f>
        <v>0</v>
      </c>
      <c r="BB95" s="78" t="str">
        <f>IF(MIR_2021!BE104="","-",MIR_2021!BE104)</f>
        <v>-</v>
      </c>
      <c r="BC95" s="68">
        <f>+MIR_2021!BF104</f>
        <v>0</v>
      </c>
      <c r="BD95" s="68" t="str">
        <f ca="1">+IF(MIR_2021!BG104="","-",IF(BF95="No aplica","-",IF(MIR_2021!BG104="Sin avance","Sin avance",IF(MIR_2021!BG104&lt;&gt;"Sin avance",IFERROR(_xlfn.FORMULATEXT(MIR_2021!BG104),CONCATENATE("=",MIR_2021!BG104)),"0"))))</f>
        <v>-</v>
      </c>
      <c r="BE95" s="68">
        <f>+MIR_2021!BH104</f>
        <v>0</v>
      </c>
      <c r="BF95" s="68">
        <f>+MIR_2021!BI104</f>
        <v>0</v>
      </c>
      <c r="BG95" s="68">
        <f>+MIR_2021!BJ104</f>
        <v>0</v>
      </c>
      <c r="BH95" s="78" t="str">
        <f>IF(MIR_2021!BK104="","-",MIR_2021!BK104)</f>
        <v>-</v>
      </c>
      <c r="BI95" s="68">
        <f>+MIR_2021!AH104</f>
        <v>0</v>
      </c>
      <c r="BJ95" s="71" t="str">
        <f ca="1">+IF(MIR_2021!AI104="","-",IF(BL95="No aplica","-",IF(MIR_2021!AI104="Sin avance","Sin avance",IF(MIR_2021!AI104&lt;&gt;"Sin avance",IFERROR(_xlfn.FORMULATEXT(MIR_2021!AI104),CONCATENATE("=",MIR_2021!AI104)),"-"))))</f>
        <v>-</v>
      </c>
      <c r="BK95" s="68">
        <f>+MIR_2021!AJ104</f>
        <v>0</v>
      </c>
      <c r="BL95" s="68">
        <f>+MIR_2021!AK104</f>
        <v>0</v>
      </c>
      <c r="BM95" s="68">
        <f>+MIR_2021!AL104</f>
        <v>0</v>
      </c>
      <c r="BN95" s="78" t="str">
        <f>IF(MIR_2021!AM104="","-",MIR_2021!AM104)</f>
        <v>-</v>
      </c>
      <c r="BO95" s="119" t="str">
        <f>IF(MIR_2021!BL104="","-",MIR_2021!BL104)</f>
        <v>-</v>
      </c>
      <c r="BP95" s="119" t="str">
        <f>IF(MIR_2021!BM104="","-",MIR_2021!BM104)</f>
        <v>-</v>
      </c>
      <c r="BQ95" s="119" t="str">
        <f>IF(MIR_2021!BN104="","-",MIR_2021!BN104)</f>
        <v>-</v>
      </c>
      <c r="BR95" s="119" t="str">
        <f>IF(MIR_2021!BO104="","-",MIR_2021!BO104)</f>
        <v>-</v>
      </c>
      <c r="BS95" s="74" t="str">
        <f>IF(MIR_2021!BP104="","-",MIR_2021!BP104)</f>
        <v>-</v>
      </c>
      <c r="BT95" s="119" t="str">
        <f>IF(MIR_2021!BR104="","-",MIR_2021!BR104)</f>
        <v>-</v>
      </c>
      <c r="BU95" s="119" t="str">
        <f>IF(MIR_2021!BS104="","-",MIR_2021!BS104)</f>
        <v>-</v>
      </c>
      <c r="BV95" s="74" t="str">
        <f>IF(MIR_2021!BT104="","-",MIR_2021!BT104)</f>
        <v>-</v>
      </c>
      <c r="BW95" s="74" t="str">
        <f>IF(MIR_2021!BU104="","-",MIR_2021!BU104)</f>
        <v>-</v>
      </c>
      <c r="BX95" s="74" t="str">
        <f>IF(MIR_2021!BV104="","-",MIR_2021!BV104)</f>
        <v>-</v>
      </c>
      <c r="BY95" s="74" t="str">
        <f>IF(MIR_2021!BW104="","-",MIR_2021!BW104)</f>
        <v>-</v>
      </c>
      <c r="BZ95" s="74" t="str">
        <f>IF(MIR_2021!BX104="","-",MIR_2021!BX104)</f>
        <v>-</v>
      </c>
      <c r="CA95" s="119" t="str">
        <f>IF(MIR_2021!BY104="","-",MIR_2021!BY104)</f>
        <v>-</v>
      </c>
      <c r="CB95" s="119" t="str">
        <f>IF(MIR_2021!BZ104="","-",MIR_2021!BZ104)</f>
        <v>-</v>
      </c>
      <c r="CC95" s="74" t="str">
        <f>IF(MIR_2021!CA104="","-",MIR_2021!CA104)</f>
        <v>-</v>
      </c>
      <c r="CD95" s="74" t="str">
        <f>IF(MIR_2021!CB104="","-",MIR_2021!CB104)</f>
        <v>-</v>
      </c>
      <c r="CE95" s="74" t="str">
        <f>IF(MIR_2021!CC104="","-",MIR_2021!CC104)</f>
        <v>-</v>
      </c>
      <c r="CF95" s="74" t="str">
        <f>IF(MIR_2021!CD104="","-",MIR_2021!CD104)</f>
        <v>-</v>
      </c>
      <c r="CG95" s="74" t="str">
        <f>IF(MIR_2021!CE104="","-",MIR_2021!CE104)</f>
        <v>-</v>
      </c>
      <c r="CH95" s="119" t="str">
        <f>IF(MIR_2021!CF104="","-",MIR_2021!CF104)</f>
        <v>-</v>
      </c>
      <c r="CI95" s="119" t="str">
        <f>IF(MIR_2021!CG104="","-",MIR_2021!CG104)</f>
        <v>-</v>
      </c>
      <c r="CJ95" s="74" t="str">
        <f>IF(MIR_2021!CH104="","-",MIR_2021!CH104)</f>
        <v>-</v>
      </c>
      <c r="CK95" s="74" t="str">
        <f>IF(MIR_2021!CI104="","-",MIR_2021!CI104)</f>
        <v>-</v>
      </c>
      <c r="CL95" s="74" t="str">
        <f>IF(MIR_2021!CJ104="","-",MIR_2021!CJ104)</f>
        <v>-</v>
      </c>
      <c r="CM95" s="74" t="str">
        <f>IF(MIR_2021!CK104="","-",MIR_2021!CK104)</f>
        <v>-</v>
      </c>
      <c r="CN95" s="74" t="str">
        <f>IF(MIR_2021!CL104="","-",MIR_2021!CL104)</f>
        <v>-</v>
      </c>
      <c r="CO95" s="119" t="str">
        <f>IF(MIR_2021!CM104="","-",MIR_2021!CM104)</f>
        <v>-</v>
      </c>
      <c r="CP95" s="119" t="str">
        <f>IF(MIR_2021!CN104="","-",MIR_2021!CN104)</f>
        <v>-</v>
      </c>
      <c r="CQ95" s="74" t="str">
        <f>IF(MIR_2021!CO104="","-",MIR_2021!CO104)</f>
        <v>-</v>
      </c>
      <c r="CR95" s="74" t="str">
        <f>IF(MIR_2021!CP104="","-",MIR_2021!CP104)</f>
        <v>-</v>
      </c>
      <c r="CS95" s="74" t="str">
        <f>IF(MIR_2021!CQ104="","-",MIR_2021!CQ104)</f>
        <v>-</v>
      </c>
      <c r="CT95" s="74" t="str">
        <f>IF(MIR_2021!CR104="","-",MIR_2021!CR104)</f>
        <v>-</v>
      </c>
      <c r="CU95" s="74" t="str">
        <f>IF(MIR_2021!CS104="","-",MIR_2021!CS104)</f>
        <v>-</v>
      </c>
    </row>
    <row r="96" spans="1:99" s="68" customFormat="1" ht="13" x14ac:dyDescent="0.15">
      <c r="A96" s="67">
        <f>+VLOOKUP($D96,Catálogos!$A$14:$E$40,5,0)</f>
        <v>2</v>
      </c>
      <c r="B96" s="69" t="str">
        <f>+VLOOKUP(D96,Catálogos!$A$14:$C$40,3,FALSE)</f>
        <v>Promover el pleno ejercicio de los derechos de acceso a la información pública y de protección de datos personales, así como la transparencia y apertura de las instituciones públicas.</v>
      </c>
      <c r="C96" s="69" t="str">
        <f>+VLOOKUP(D96,Catálogos!$A$14:$F$40,6,FALSE)</f>
        <v>Presidencia</v>
      </c>
      <c r="D96" s="68" t="str">
        <f>+MID(MIR_2021!$D$6,1,3)</f>
        <v>170</v>
      </c>
      <c r="E96" s="69" t="str">
        <f>+MID(MIR_2021!$D$6,7,150)</f>
        <v>Dirección General de Comunicación Social y Difusión</v>
      </c>
      <c r="F96" s="68" t="str">
        <f>IF(MIR_2021!B105=0,F95,MIR_2021!B105)</f>
        <v>GOA09</v>
      </c>
      <c r="G96" s="68" t="str">
        <f>IF(MIR_2021!C105=0,G95,MIR_2021!C105)</f>
        <v>Actividad</v>
      </c>
      <c r="H96" s="69" t="str">
        <f>IF(MIR_2021!D105="",H95,MIR_2021!D105)</f>
        <v>2.2 Aplicación de una encuesta institucional de diagnóstico de los instrumentos de comunicación interna y el impacto de sus mensajes entre el personal del Instituto.</v>
      </c>
      <c r="I96" s="69">
        <f>+MIR_2021!E105</f>
        <v>0</v>
      </c>
      <c r="J96" s="69">
        <f>+MIR_2021!F105</f>
        <v>0</v>
      </c>
      <c r="K96" s="69">
        <f>+MIR_2021!G105</f>
        <v>0</v>
      </c>
      <c r="L96" s="69">
        <f>+MIR_2021!H105</f>
        <v>0</v>
      </c>
      <c r="M96" s="69">
        <f>+MIR_2021!I105</f>
        <v>0</v>
      </c>
      <c r="N96" s="69">
        <f>+MIR_2021!J105</f>
        <v>0</v>
      </c>
      <c r="O96" s="69">
        <f>+MIR_2021!K105</f>
        <v>0</v>
      </c>
      <c r="P96" s="69">
        <f>+MIR_2021!L105</f>
        <v>0</v>
      </c>
      <c r="Q96" s="69">
        <f>+MIR_2021!M105</f>
        <v>0</v>
      </c>
      <c r="R96" s="69">
        <f>+MIR_2021!N105</f>
        <v>0</v>
      </c>
      <c r="S96" s="69">
        <f>+MIR_2021!O105</f>
        <v>0</v>
      </c>
      <c r="T96" s="69">
        <f>+MIR_2021!P105</f>
        <v>0</v>
      </c>
      <c r="U96" s="69">
        <f>+MIR_2021!Q105</f>
        <v>0</v>
      </c>
      <c r="V96" s="69" t="str">
        <f>IF(MIR_2021!R105=0,V95,MIR_2021!R105)</f>
        <v>Anual</v>
      </c>
      <c r="W96" s="69" t="str">
        <f>IF(MIR_2021!S105=0,W95,MIR_2021!S105)</f>
        <v>Porcentaje</v>
      </c>
      <c r="X96" s="69">
        <f>+MIR_2021!V105</f>
        <v>0</v>
      </c>
      <c r="Y96" s="69">
        <f>+MIR_2021!W105</f>
        <v>0</v>
      </c>
      <c r="Z96" s="69">
        <f>+MIR_2021!X105</f>
        <v>0</v>
      </c>
      <c r="AA96" s="69" t="str">
        <f>IF(AND(MIR_2021!Y105="",H96=H95),AA95,MIR_2021!Y105)</f>
        <v>Los resultados de la encuesta son obtenidos en tiempo y forma.</v>
      </c>
      <c r="AB96" s="69">
        <f>+MIR_2021!Z105</f>
        <v>0</v>
      </c>
      <c r="AC96" s="69">
        <f>+MIR_2021!AA105</f>
        <v>0</v>
      </c>
      <c r="AD96" s="69">
        <f>+MIR_2021!AB105</f>
        <v>0</v>
      </c>
      <c r="AE96" s="77">
        <f>+MIR_2021!AC105</f>
        <v>0</v>
      </c>
      <c r="AF96" s="77">
        <f>+MIR_2021!AD105</f>
        <v>0</v>
      </c>
      <c r="AG96" s="68">
        <f>+MIR_2021!AE105</f>
        <v>0</v>
      </c>
      <c r="AH96" s="68">
        <f>+MIR_2021!AF105</f>
        <v>0</v>
      </c>
      <c r="AI96" s="68">
        <f>+MIR_2021!AG105</f>
        <v>0</v>
      </c>
      <c r="AJ96" s="68">
        <f>+MIR_2021!AH105</f>
        <v>0</v>
      </c>
      <c r="AK96" s="68">
        <f>+MIR_2021!AN105</f>
        <v>0</v>
      </c>
      <c r="AL96" s="68" t="str">
        <f ca="1">IF(MIR_2021!AO105="","-",IF(AN96="No aplica","-",IF(MIR_2021!AO105="Sin avance","Sin avance",IF(MIR_2021!AO105&lt;&gt;"Sin avance",IFERROR(_xlfn.FORMULATEXT(MIR_2021!AO105),CONCATENATE("=",MIR_2021!AO105)),"0"))))</f>
        <v>-</v>
      </c>
      <c r="AM96" s="68">
        <f>+MIR_2021!AP105</f>
        <v>0</v>
      </c>
      <c r="AN96" s="68">
        <f>+MIR_2021!AQ105</f>
        <v>0</v>
      </c>
      <c r="AO96" s="68">
        <f>+MIR_2021!AR105</f>
        <v>0</v>
      </c>
      <c r="AP96" s="78" t="str">
        <f>IF(MIR_2021!AS105="","-",MIR_2021!AS105)</f>
        <v>-</v>
      </c>
      <c r="AQ96" s="68">
        <f>+MIR_2021!AT105</f>
        <v>0</v>
      </c>
      <c r="AR96" s="68" t="str">
        <f ca="1">+IF(MIR_2021!AU105="","-",IF(AT96="No aplica","-",IF(MIR_2021!AU105="Sin avance","Sin avance",IF(MIR_2021!AU105&lt;&gt;"Sin avance",IFERROR(_xlfn.FORMULATEXT(MIR_2021!AU105),CONCATENATE("=",MIR_2021!AU105)),"0"))))</f>
        <v>-</v>
      </c>
      <c r="AS96" s="68">
        <f>+MIR_2021!AV105</f>
        <v>0</v>
      </c>
      <c r="AT96" s="68">
        <f>+MIR_2021!AW105</f>
        <v>0</v>
      </c>
      <c r="AU96" s="68">
        <f>+MIR_2021!AX105</f>
        <v>0</v>
      </c>
      <c r="AV96" s="78" t="str">
        <f>IF(MIR_2021!AY105="","-",MIR_2021!AY105)</f>
        <v>-</v>
      </c>
      <c r="AW96" s="68">
        <f>+MIR_2021!AZ105</f>
        <v>0</v>
      </c>
      <c r="AX96" s="70" t="str">
        <f ca="1">+IF(MIR_2021!BA105="","-",IF(AZ96="No aplica","-",IF(MIR_2021!BA105="Sin avance","Sin avance",IF(MIR_2021!BA105&lt;&gt;"Sin avance",IFERROR(_xlfn.FORMULATEXT(MIR_2021!BA105),CONCATENATE("=",MIR_2021!BA105)),"0"))))</f>
        <v>-</v>
      </c>
      <c r="AY96" s="68">
        <f>+MIR_2021!BB105</f>
        <v>0</v>
      </c>
      <c r="AZ96" s="68">
        <f>+MIR_2021!BC105</f>
        <v>0</v>
      </c>
      <c r="BA96" s="68">
        <f>+MIR_2021!BD105</f>
        <v>0</v>
      </c>
      <c r="BB96" s="78" t="str">
        <f>IF(MIR_2021!BE105="","-",MIR_2021!BE105)</f>
        <v>-</v>
      </c>
      <c r="BC96" s="68">
        <f>+MIR_2021!BF105</f>
        <v>0</v>
      </c>
      <c r="BD96" s="68" t="str">
        <f ca="1">+IF(MIR_2021!BG105="","-",IF(BF96="No aplica","-",IF(MIR_2021!BG105="Sin avance","Sin avance",IF(MIR_2021!BG105&lt;&gt;"Sin avance",IFERROR(_xlfn.FORMULATEXT(MIR_2021!BG105),CONCATENATE("=",MIR_2021!BG105)),"0"))))</f>
        <v>-</v>
      </c>
      <c r="BE96" s="68">
        <f>+MIR_2021!BH105</f>
        <v>0</v>
      </c>
      <c r="BF96" s="68">
        <f>+MIR_2021!BI105</f>
        <v>0</v>
      </c>
      <c r="BG96" s="68">
        <f>+MIR_2021!BJ105</f>
        <v>0</v>
      </c>
      <c r="BH96" s="78" t="str">
        <f>IF(MIR_2021!BK105="","-",MIR_2021!BK105)</f>
        <v>-</v>
      </c>
      <c r="BI96" s="68">
        <f>+MIR_2021!AH105</f>
        <v>0</v>
      </c>
      <c r="BJ96" s="71" t="str">
        <f ca="1">+IF(MIR_2021!AI105="","-",IF(BL96="No aplica","-",IF(MIR_2021!AI105="Sin avance","Sin avance",IF(MIR_2021!AI105&lt;&gt;"Sin avance",IFERROR(_xlfn.FORMULATEXT(MIR_2021!AI105),CONCATENATE("=",MIR_2021!AI105)),"-"))))</f>
        <v>-</v>
      </c>
      <c r="BK96" s="68">
        <f>+MIR_2021!AJ105</f>
        <v>0</v>
      </c>
      <c r="BL96" s="68">
        <f>+MIR_2021!AK105</f>
        <v>0</v>
      </c>
      <c r="BM96" s="68">
        <f>+MIR_2021!AL105</f>
        <v>0</v>
      </c>
      <c r="BN96" s="78" t="str">
        <f>IF(MIR_2021!AM105="","-",MIR_2021!AM105)</f>
        <v>-</v>
      </c>
      <c r="BO96" s="119" t="str">
        <f>IF(MIR_2021!BL105="","-",MIR_2021!BL105)</f>
        <v>-</v>
      </c>
      <c r="BP96" s="119" t="str">
        <f>IF(MIR_2021!BM105="","-",MIR_2021!BM105)</f>
        <v>-</v>
      </c>
      <c r="BQ96" s="119" t="str">
        <f>IF(MIR_2021!BN105="","-",MIR_2021!BN105)</f>
        <v>-</v>
      </c>
      <c r="BR96" s="119" t="str">
        <f>IF(MIR_2021!BO105="","-",MIR_2021!BO105)</f>
        <v>-</v>
      </c>
      <c r="BS96" s="74" t="str">
        <f>IF(MIR_2021!BP105="","-",MIR_2021!BP105)</f>
        <v>-</v>
      </c>
      <c r="BT96" s="119" t="str">
        <f>IF(MIR_2021!BR105="","-",MIR_2021!BR105)</f>
        <v>-</v>
      </c>
      <c r="BU96" s="119" t="str">
        <f>IF(MIR_2021!BS105="","-",MIR_2021!BS105)</f>
        <v>-</v>
      </c>
      <c r="BV96" s="74" t="str">
        <f>IF(MIR_2021!BT105="","-",MIR_2021!BT105)</f>
        <v>-</v>
      </c>
      <c r="BW96" s="74" t="str">
        <f>IF(MIR_2021!BU105="","-",MIR_2021!BU105)</f>
        <v>-</v>
      </c>
      <c r="BX96" s="74" t="str">
        <f>IF(MIR_2021!BV105="","-",MIR_2021!BV105)</f>
        <v>-</v>
      </c>
      <c r="BY96" s="74" t="str">
        <f>IF(MIR_2021!BW105="","-",MIR_2021!BW105)</f>
        <v>-</v>
      </c>
      <c r="BZ96" s="74" t="str">
        <f>IF(MIR_2021!BX105="","-",MIR_2021!BX105)</f>
        <v>-</v>
      </c>
      <c r="CA96" s="119" t="str">
        <f>IF(MIR_2021!BY105="","-",MIR_2021!BY105)</f>
        <v>-</v>
      </c>
      <c r="CB96" s="119" t="str">
        <f>IF(MIR_2021!BZ105="","-",MIR_2021!BZ105)</f>
        <v>-</v>
      </c>
      <c r="CC96" s="74" t="str">
        <f>IF(MIR_2021!CA105="","-",MIR_2021!CA105)</f>
        <v>-</v>
      </c>
      <c r="CD96" s="74" t="str">
        <f>IF(MIR_2021!CB105="","-",MIR_2021!CB105)</f>
        <v>-</v>
      </c>
      <c r="CE96" s="74" t="str">
        <f>IF(MIR_2021!CC105="","-",MIR_2021!CC105)</f>
        <v>-</v>
      </c>
      <c r="CF96" s="74" t="str">
        <f>IF(MIR_2021!CD105="","-",MIR_2021!CD105)</f>
        <v>-</v>
      </c>
      <c r="CG96" s="74" t="str">
        <f>IF(MIR_2021!CE105="","-",MIR_2021!CE105)</f>
        <v>-</v>
      </c>
      <c r="CH96" s="119" t="str">
        <f>IF(MIR_2021!CF105="","-",MIR_2021!CF105)</f>
        <v>-</v>
      </c>
      <c r="CI96" s="119" t="str">
        <f>IF(MIR_2021!CG105="","-",MIR_2021!CG105)</f>
        <v>-</v>
      </c>
      <c r="CJ96" s="74" t="str">
        <f>IF(MIR_2021!CH105="","-",MIR_2021!CH105)</f>
        <v>-</v>
      </c>
      <c r="CK96" s="74" t="str">
        <f>IF(MIR_2021!CI105="","-",MIR_2021!CI105)</f>
        <v>-</v>
      </c>
      <c r="CL96" s="74" t="str">
        <f>IF(MIR_2021!CJ105="","-",MIR_2021!CJ105)</f>
        <v>-</v>
      </c>
      <c r="CM96" s="74" t="str">
        <f>IF(MIR_2021!CK105="","-",MIR_2021!CK105)</f>
        <v>-</v>
      </c>
      <c r="CN96" s="74" t="str">
        <f>IF(MIR_2021!CL105="","-",MIR_2021!CL105)</f>
        <v>-</v>
      </c>
      <c r="CO96" s="119" t="str">
        <f>IF(MIR_2021!CM105="","-",MIR_2021!CM105)</f>
        <v>-</v>
      </c>
      <c r="CP96" s="119" t="str">
        <f>IF(MIR_2021!CN105="","-",MIR_2021!CN105)</f>
        <v>-</v>
      </c>
      <c r="CQ96" s="74" t="str">
        <f>IF(MIR_2021!CO105="","-",MIR_2021!CO105)</f>
        <v>-</v>
      </c>
      <c r="CR96" s="74" t="str">
        <f>IF(MIR_2021!CP105="","-",MIR_2021!CP105)</f>
        <v>-</v>
      </c>
      <c r="CS96" s="74" t="str">
        <f>IF(MIR_2021!CQ105="","-",MIR_2021!CQ105)</f>
        <v>-</v>
      </c>
      <c r="CT96" s="74" t="str">
        <f>IF(MIR_2021!CR105="","-",MIR_2021!CR105)</f>
        <v>-</v>
      </c>
      <c r="CU96" s="74" t="str">
        <f>IF(MIR_2021!CS105="","-",MIR_2021!CS105)</f>
        <v>-</v>
      </c>
    </row>
    <row r="97" spans="1:99" s="68" customFormat="1" ht="13" x14ac:dyDescent="0.15">
      <c r="A97" s="67">
        <f>+VLOOKUP($D97,Catálogos!$A$14:$E$40,5,0)</f>
        <v>2</v>
      </c>
      <c r="B97" s="69" t="str">
        <f>+VLOOKUP(D97,Catálogos!$A$14:$C$40,3,FALSE)</f>
        <v>Promover el pleno ejercicio de los derechos de acceso a la información pública y de protección de datos personales, así como la transparencia y apertura de las instituciones públicas.</v>
      </c>
      <c r="C97" s="69" t="str">
        <f>+VLOOKUP(D97,Catálogos!$A$14:$F$40,6,FALSE)</f>
        <v>Presidencia</v>
      </c>
      <c r="D97" s="68" t="str">
        <f>+MID(MIR_2021!$D$6,1,3)</f>
        <v>170</v>
      </c>
      <c r="E97" s="69" t="str">
        <f>+MID(MIR_2021!$D$6,7,150)</f>
        <v>Dirección General de Comunicación Social y Difusión</v>
      </c>
      <c r="F97" s="68" t="str">
        <f>IF(MIR_2021!B106=0,F96,MIR_2021!B106)</f>
        <v>GOA09</v>
      </c>
      <c r="G97" s="68" t="str">
        <f>IF(MIR_2021!C106=0,G96,MIR_2021!C106)</f>
        <v>Actividad</v>
      </c>
      <c r="H97" s="69" t="str">
        <f>IF(MIR_2021!D106="",H96,MIR_2021!D106)</f>
        <v>2.2 Aplicación de una encuesta institucional de diagnóstico de los instrumentos de comunicación interna y el impacto de sus mensajes entre el personal del Instituto.</v>
      </c>
      <c r="I97" s="69">
        <f>+MIR_2021!E106</f>
        <v>0</v>
      </c>
      <c r="J97" s="69">
        <f>+MIR_2021!F106</f>
        <v>0</v>
      </c>
      <c r="K97" s="69">
        <f>+MIR_2021!G106</f>
        <v>0</v>
      </c>
      <c r="L97" s="69">
        <f>+MIR_2021!H106</f>
        <v>0</v>
      </c>
      <c r="M97" s="69">
        <f>+MIR_2021!I106</f>
        <v>0</v>
      </c>
      <c r="N97" s="69">
        <f>+MIR_2021!J106</f>
        <v>0</v>
      </c>
      <c r="O97" s="69">
        <f>+MIR_2021!K106</f>
        <v>0</v>
      </c>
      <c r="P97" s="69">
        <f>+MIR_2021!L106</f>
        <v>0</v>
      </c>
      <c r="Q97" s="69">
        <f>+MIR_2021!M106</f>
        <v>0</v>
      </c>
      <c r="R97" s="69">
        <f>+MIR_2021!N106</f>
        <v>0</v>
      </c>
      <c r="S97" s="69">
        <f>+MIR_2021!O106</f>
        <v>0</v>
      </c>
      <c r="T97" s="69">
        <f>+MIR_2021!P106</f>
        <v>0</v>
      </c>
      <c r="U97" s="69">
        <f>+MIR_2021!Q106</f>
        <v>0</v>
      </c>
      <c r="V97" s="69" t="str">
        <f>IF(MIR_2021!R106=0,V96,MIR_2021!R106)</f>
        <v>Anual</v>
      </c>
      <c r="W97" s="69" t="str">
        <f>IF(MIR_2021!S106=0,W96,MIR_2021!S106)</f>
        <v>Porcentaje</v>
      </c>
      <c r="X97" s="69">
        <f>+MIR_2021!V106</f>
        <v>0</v>
      </c>
      <c r="Y97" s="69">
        <f>+MIR_2021!W106</f>
        <v>0</v>
      </c>
      <c r="Z97" s="69">
        <f>+MIR_2021!X106</f>
        <v>0</v>
      </c>
      <c r="AA97" s="69" t="str">
        <f>IF(AND(MIR_2021!Y106="",H97=H96),AA96,MIR_2021!Y106)</f>
        <v>Los resultados de la encuesta son obtenidos en tiempo y forma.</v>
      </c>
      <c r="AB97" s="69">
        <f>+MIR_2021!Z106</f>
        <v>0</v>
      </c>
      <c r="AC97" s="69">
        <f>+MIR_2021!AA106</f>
        <v>0</v>
      </c>
      <c r="AD97" s="69">
        <f>+MIR_2021!AB106</f>
        <v>0</v>
      </c>
      <c r="AE97" s="77">
        <f>+MIR_2021!AC106</f>
        <v>0</v>
      </c>
      <c r="AF97" s="77">
        <f>+MIR_2021!AD106</f>
        <v>0</v>
      </c>
      <c r="AG97" s="68">
        <f>+MIR_2021!AE106</f>
        <v>0</v>
      </c>
      <c r="AH97" s="68">
        <f>+MIR_2021!AF106</f>
        <v>0</v>
      </c>
      <c r="AI97" s="68">
        <f>+MIR_2021!AG106</f>
        <v>0</v>
      </c>
      <c r="AJ97" s="68">
        <f>+MIR_2021!AH106</f>
        <v>0</v>
      </c>
      <c r="AK97" s="68">
        <f>+MIR_2021!AN106</f>
        <v>0</v>
      </c>
      <c r="AL97" s="68" t="str">
        <f ca="1">IF(MIR_2021!AO106="","-",IF(AN97="No aplica","-",IF(MIR_2021!AO106="Sin avance","Sin avance",IF(MIR_2021!AO106&lt;&gt;"Sin avance",IFERROR(_xlfn.FORMULATEXT(MIR_2021!AO106),CONCATENATE("=",MIR_2021!AO106)),"0"))))</f>
        <v>-</v>
      </c>
      <c r="AM97" s="68">
        <f>+MIR_2021!AP106</f>
        <v>0</v>
      </c>
      <c r="AN97" s="68">
        <f>+MIR_2021!AQ106</f>
        <v>0</v>
      </c>
      <c r="AO97" s="68">
        <f>+MIR_2021!AR106</f>
        <v>0</v>
      </c>
      <c r="AP97" s="78" t="str">
        <f>IF(MIR_2021!AS106="","-",MIR_2021!AS106)</f>
        <v>-</v>
      </c>
      <c r="AQ97" s="68">
        <f>+MIR_2021!AT106</f>
        <v>0</v>
      </c>
      <c r="AR97" s="68" t="str">
        <f ca="1">+IF(MIR_2021!AU106="","-",IF(AT97="No aplica","-",IF(MIR_2021!AU106="Sin avance","Sin avance",IF(MIR_2021!AU106&lt;&gt;"Sin avance",IFERROR(_xlfn.FORMULATEXT(MIR_2021!AU106),CONCATENATE("=",MIR_2021!AU106)),"0"))))</f>
        <v>-</v>
      </c>
      <c r="AS97" s="68">
        <f>+MIR_2021!AV106</f>
        <v>0</v>
      </c>
      <c r="AT97" s="68">
        <f>+MIR_2021!AW106</f>
        <v>0</v>
      </c>
      <c r="AU97" s="68">
        <f>+MIR_2021!AX106</f>
        <v>0</v>
      </c>
      <c r="AV97" s="78" t="str">
        <f>IF(MIR_2021!AY106="","-",MIR_2021!AY106)</f>
        <v>-</v>
      </c>
      <c r="AW97" s="68">
        <f>+MIR_2021!AZ106</f>
        <v>0</v>
      </c>
      <c r="AX97" s="70" t="str">
        <f ca="1">+IF(MIR_2021!BA106="","-",IF(AZ97="No aplica","-",IF(MIR_2021!BA106="Sin avance","Sin avance",IF(MIR_2021!BA106&lt;&gt;"Sin avance",IFERROR(_xlfn.FORMULATEXT(MIR_2021!BA106),CONCATENATE("=",MIR_2021!BA106)),"0"))))</f>
        <v>-</v>
      </c>
      <c r="AY97" s="68">
        <f>+MIR_2021!BB106</f>
        <v>0</v>
      </c>
      <c r="AZ97" s="68">
        <f>+MIR_2021!BC106</f>
        <v>0</v>
      </c>
      <c r="BA97" s="68">
        <f>+MIR_2021!BD106</f>
        <v>0</v>
      </c>
      <c r="BB97" s="78" t="str">
        <f>IF(MIR_2021!BE106="","-",MIR_2021!BE106)</f>
        <v>-</v>
      </c>
      <c r="BC97" s="68">
        <f>+MIR_2021!BF106</f>
        <v>0</v>
      </c>
      <c r="BD97" s="68" t="str">
        <f ca="1">+IF(MIR_2021!BG106="","-",IF(BF97="No aplica","-",IF(MIR_2021!BG106="Sin avance","Sin avance",IF(MIR_2021!BG106&lt;&gt;"Sin avance",IFERROR(_xlfn.FORMULATEXT(MIR_2021!BG106),CONCATENATE("=",MIR_2021!BG106)),"0"))))</f>
        <v>-</v>
      </c>
      <c r="BE97" s="68">
        <f>+MIR_2021!BH106</f>
        <v>0</v>
      </c>
      <c r="BF97" s="68">
        <f>+MIR_2021!BI106</f>
        <v>0</v>
      </c>
      <c r="BG97" s="68">
        <f>+MIR_2021!BJ106</f>
        <v>0</v>
      </c>
      <c r="BH97" s="78" t="str">
        <f>IF(MIR_2021!BK106="","-",MIR_2021!BK106)</f>
        <v>-</v>
      </c>
      <c r="BI97" s="68">
        <f>+MIR_2021!AH106</f>
        <v>0</v>
      </c>
      <c r="BJ97" s="71" t="str">
        <f ca="1">+IF(MIR_2021!AI106="","-",IF(BL97="No aplica","-",IF(MIR_2021!AI106="Sin avance","Sin avance",IF(MIR_2021!AI106&lt;&gt;"Sin avance",IFERROR(_xlfn.FORMULATEXT(MIR_2021!AI106),CONCATENATE("=",MIR_2021!AI106)),"-"))))</f>
        <v>-</v>
      </c>
      <c r="BK97" s="68">
        <f>+MIR_2021!AJ106</f>
        <v>0</v>
      </c>
      <c r="BL97" s="68">
        <f>+MIR_2021!AK106</f>
        <v>0</v>
      </c>
      <c r="BM97" s="68">
        <f>+MIR_2021!AL106</f>
        <v>0</v>
      </c>
      <c r="BN97" s="78" t="str">
        <f>IF(MIR_2021!AM106="","-",MIR_2021!AM106)</f>
        <v>-</v>
      </c>
      <c r="BO97" s="119" t="str">
        <f>IF(MIR_2021!BL106="","-",MIR_2021!BL106)</f>
        <v>-</v>
      </c>
      <c r="BP97" s="119" t="str">
        <f>IF(MIR_2021!BM106="","-",MIR_2021!BM106)</f>
        <v>-</v>
      </c>
      <c r="BQ97" s="119" t="str">
        <f>IF(MIR_2021!BN106="","-",MIR_2021!BN106)</f>
        <v>-</v>
      </c>
      <c r="BR97" s="119" t="str">
        <f>IF(MIR_2021!BO106="","-",MIR_2021!BO106)</f>
        <v>-</v>
      </c>
      <c r="BS97" s="74" t="str">
        <f>IF(MIR_2021!BP106="","-",MIR_2021!BP106)</f>
        <v>-</v>
      </c>
      <c r="BT97" s="119" t="str">
        <f>IF(MIR_2021!BR106="","-",MIR_2021!BR106)</f>
        <v>-</v>
      </c>
      <c r="BU97" s="119" t="str">
        <f>IF(MIR_2021!BS106="","-",MIR_2021!BS106)</f>
        <v>-</v>
      </c>
      <c r="BV97" s="74" t="str">
        <f>IF(MIR_2021!BT106="","-",MIR_2021!BT106)</f>
        <v>-</v>
      </c>
      <c r="BW97" s="74" t="str">
        <f>IF(MIR_2021!BU106="","-",MIR_2021!BU106)</f>
        <v>-</v>
      </c>
      <c r="BX97" s="74" t="str">
        <f>IF(MIR_2021!BV106="","-",MIR_2021!BV106)</f>
        <v>-</v>
      </c>
      <c r="BY97" s="74" t="str">
        <f>IF(MIR_2021!BW106="","-",MIR_2021!BW106)</f>
        <v>-</v>
      </c>
      <c r="BZ97" s="74" t="str">
        <f>IF(MIR_2021!BX106="","-",MIR_2021!BX106)</f>
        <v>-</v>
      </c>
      <c r="CA97" s="119" t="str">
        <f>IF(MIR_2021!BY106="","-",MIR_2021!BY106)</f>
        <v>-</v>
      </c>
      <c r="CB97" s="119" t="str">
        <f>IF(MIR_2021!BZ106="","-",MIR_2021!BZ106)</f>
        <v>-</v>
      </c>
      <c r="CC97" s="74" t="str">
        <f>IF(MIR_2021!CA106="","-",MIR_2021!CA106)</f>
        <v>-</v>
      </c>
      <c r="CD97" s="74" t="str">
        <f>IF(MIR_2021!CB106="","-",MIR_2021!CB106)</f>
        <v>-</v>
      </c>
      <c r="CE97" s="74" t="str">
        <f>IF(MIR_2021!CC106="","-",MIR_2021!CC106)</f>
        <v>-</v>
      </c>
      <c r="CF97" s="74" t="str">
        <f>IF(MIR_2021!CD106="","-",MIR_2021!CD106)</f>
        <v>-</v>
      </c>
      <c r="CG97" s="74" t="str">
        <f>IF(MIR_2021!CE106="","-",MIR_2021!CE106)</f>
        <v>-</v>
      </c>
      <c r="CH97" s="119" t="str">
        <f>IF(MIR_2021!CF106="","-",MIR_2021!CF106)</f>
        <v>-</v>
      </c>
      <c r="CI97" s="119" t="str">
        <f>IF(MIR_2021!CG106="","-",MIR_2021!CG106)</f>
        <v>-</v>
      </c>
      <c r="CJ97" s="74" t="str">
        <f>IF(MIR_2021!CH106="","-",MIR_2021!CH106)</f>
        <v>-</v>
      </c>
      <c r="CK97" s="74" t="str">
        <f>IF(MIR_2021!CI106="","-",MIR_2021!CI106)</f>
        <v>-</v>
      </c>
      <c r="CL97" s="74" t="str">
        <f>IF(MIR_2021!CJ106="","-",MIR_2021!CJ106)</f>
        <v>-</v>
      </c>
      <c r="CM97" s="74" t="str">
        <f>IF(MIR_2021!CK106="","-",MIR_2021!CK106)</f>
        <v>-</v>
      </c>
      <c r="CN97" s="74" t="str">
        <f>IF(MIR_2021!CL106="","-",MIR_2021!CL106)</f>
        <v>-</v>
      </c>
      <c r="CO97" s="119" t="str">
        <f>IF(MIR_2021!CM106="","-",MIR_2021!CM106)</f>
        <v>-</v>
      </c>
      <c r="CP97" s="119" t="str">
        <f>IF(MIR_2021!CN106="","-",MIR_2021!CN106)</f>
        <v>-</v>
      </c>
      <c r="CQ97" s="74" t="str">
        <f>IF(MIR_2021!CO106="","-",MIR_2021!CO106)</f>
        <v>-</v>
      </c>
      <c r="CR97" s="74" t="str">
        <f>IF(MIR_2021!CP106="","-",MIR_2021!CP106)</f>
        <v>-</v>
      </c>
      <c r="CS97" s="74" t="str">
        <f>IF(MIR_2021!CQ106="","-",MIR_2021!CQ106)</f>
        <v>-</v>
      </c>
      <c r="CT97" s="74" t="str">
        <f>IF(MIR_2021!CR106="","-",MIR_2021!CR106)</f>
        <v>-</v>
      </c>
      <c r="CU97" s="74" t="str">
        <f>IF(MIR_2021!CS106="","-",MIR_2021!CS106)</f>
        <v>-</v>
      </c>
    </row>
    <row r="98" spans="1:99" s="68" customFormat="1" ht="13" x14ac:dyDescent="0.15">
      <c r="A98" s="67">
        <f>+VLOOKUP($D98,Catálogos!$A$14:$E$40,5,0)</f>
        <v>2</v>
      </c>
      <c r="B98" s="69" t="str">
        <f>+VLOOKUP(D98,Catálogos!$A$14:$C$40,3,FALSE)</f>
        <v>Promover el pleno ejercicio de los derechos de acceso a la información pública y de protección de datos personales, así como la transparencia y apertura de las instituciones públicas.</v>
      </c>
      <c r="C98" s="69" t="str">
        <f>+VLOOKUP(D98,Catálogos!$A$14:$F$40,6,FALSE)</f>
        <v>Presidencia</v>
      </c>
      <c r="D98" s="68" t="str">
        <f>+MID(MIR_2021!$D$6,1,3)</f>
        <v>170</v>
      </c>
      <c r="E98" s="69" t="str">
        <f>+MID(MIR_2021!$D$6,7,150)</f>
        <v>Dirección General de Comunicación Social y Difusión</v>
      </c>
      <c r="F98" s="68" t="str">
        <f>IF(MIR_2021!B107=0,F97,MIR_2021!B107)</f>
        <v>GOA09</v>
      </c>
      <c r="G98" s="68" t="str">
        <f>IF(MIR_2021!C107=0,G97,MIR_2021!C107)</f>
        <v>Actividad</v>
      </c>
      <c r="H98" s="69" t="str">
        <f>IF(MIR_2021!D107="",H97,MIR_2021!D107)</f>
        <v>2.2 Aplicación de una encuesta institucional de diagnóstico de los instrumentos de comunicación interna y el impacto de sus mensajes entre el personal del Instituto.</v>
      </c>
      <c r="I98" s="69">
        <f>+MIR_2021!E107</f>
        <v>0</v>
      </c>
      <c r="J98" s="69">
        <f>+MIR_2021!F107</f>
        <v>0</v>
      </c>
      <c r="K98" s="69">
        <f>+MIR_2021!G107</f>
        <v>0</v>
      </c>
      <c r="L98" s="69">
        <f>+MIR_2021!H107</f>
        <v>0</v>
      </c>
      <c r="M98" s="69">
        <f>+MIR_2021!I107</f>
        <v>0</v>
      </c>
      <c r="N98" s="69">
        <f>+MIR_2021!J107</f>
        <v>0</v>
      </c>
      <c r="O98" s="69">
        <f>+MIR_2021!K107</f>
        <v>0</v>
      </c>
      <c r="P98" s="69">
        <f>+MIR_2021!L107</f>
        <v>0</v>
      </c>
      <c r="Q98" s="69">
        <f>+MIR_2021!M107</f>
        <v>0</v>
      </c>
      <c r="R98" s="69">
        <f>+MIR_2021!N107</f>
        <v>0</v>
      </c>
      <c r="S98" s="69">
        <f>+MIR_2021!O107</f>
        <v>0</v>
      </c>
      <c r="T98" s="69">
        <f>+MIR_2021!P107</f>
        <v>0</v>
      </c>
      <c r="U98" s="69">
        <f>+MIR_2021!Q107</f>
        <v>0</v>
      </c>
      <c r="V98" s="69" t="str">
        <f>IF(MIR_2021!R107=0,V97,MIR_2021!R107)</f>
        <v>Anual</v>
      </c>
      <c r="W98" s="69" t="str">
        <f>IF(MIR_2021!S107=0,W97,MIR_2021!S107)</f>
        <v>Porcentaje</v>
      </c>
      <c r="X98" s="69">
        <f>+MIR_2021!V107</f>
        <v>0</v>
      </c>
      <c r="Y98" s="69">
        <f>+MIR_2021!W107</f>
        <v>0</v>
      </c>
      <c r="Z98" s="69">
        <f>+MIR_2021!X107</f>
        <v>0</v>
      </c>
      <c r="AA98" s="69" t="str">
        <f>IF(AND(MIR_2021!Y107="",H98=H97),AA97,MIR_2021!Y107)</f>
        <v>Los resultados de la encuesta son obtenidos en tiempo y forma.</v>
      </c>
      <c r="AB98" s="69">
        <f>+MIR_2021!Z107</f>
        <v>0</v>
      </c>
      <c r="AC98" s="69">
        <f>+MIR_2021!AA107</f>
        <v>0</v>
      </c>
      <c r="AD98" s="69">
        <f>+MIR_2021!AB107</f>
        <v>0</v>
      </c>
      <c r="AE98" s="77">
        <f>+MIR_2021!AC107</f>
        <v>0</v>
      </c>
      <c r="AF98" s="77">
        <f>+MIR_2021!AD107</f>
        <v>0</v>
      </c>
      <c r="AG98" s="68">
        <f>+MIR_2021!AE107</f>
        <v>0</v>
      </c>
      <c r="AH98" s="68">
        <f>+MIR_2021!AF107</f>
        <v>0</v>
      </c>
      <c r="AI98" s="68">
        <f>+MIR_2021!AG107</f>
        <v>0</v>
      </c>
      <c r="AJ98" s="68">
        <f>+MIR_2021!AH107</f>
        <v>0</v>
      </c>
      <c r="AK98" s="68">
        <f>+MIR_2021!AN107</f>
        <v>0</v>
      </c>
      <c r="AL98" s="68" t="str">
        <f ca="1">IF(MIR_2021!AO107="","-",IF(AN98="No aplica","-",IF(MIR_2021!AO107="Sin avance","Sin avance",IF(MIR_2021!AO107&lt;&gt;"Sin avance",IFERROR(_xlfn.FORMULATEXT(MIR_2021!AO107),CONCATENATE("=",MIR_2021!AO107)),"0"))))</f>
        <v>-</v>
      </c>
      <c r="AM98" s="68">
        <f>+MIR_2021!AP107</f>
        <v>0</v>
      </c>
      <c r="AN98" s="68">
        <f>+MIR_2021!AQ107</f>
        <v>0</v>
      </c>
      <c r="AO98" s="68">
        <f>+MIR_2021!AR107</f>
        <v>0</v>
      </c>
      <c r="AP98" s="78" t="str">
        <f>IF(MIR_2021!AS107="","-",MIR_2021!AS107)</f>
        <v>-</v>
      </c>
      <c r="AQ98" s="68">
        <f>+MIR_2021!AT107</f>
        <v>0</v>
      </c>
      <c r="AR98" s="68" t="str">
        <f ca="1">+IF(MIR_2021!AU107="","-",IF(AT98="No aplica","-",IF(MIR_2021!AU107="Sin avance","Sin avance",IF(MIR_2021!AU107&lt;&gt;"Sin avance",IFERROR(_xlfn.FORMULATEXT(MIR_2021!AU107),CONCATENATE("=",MIR_2021!AU107)),"0"))))</f>
        <v>-</v>
      </c>
      <c r="AS98" s="68">
        <f>+MIR_2021!AV107</f>
        <v>0</v>
      </c>
      <c r="AT98" s="68">
        <f>+MIR_2021!AW107</f>
        <v>0</v>
      </c>
      <c r="AU98" s="68">
        <f>+MIR_2021!AX107</f>
        <v>0</v>
      </c>
      <c r="AV98" s="78" t="str">
        <f>IF(MIR_2021!AY107="","-",MIR_2021!AY107)</f>
        <v>-</v>
      </c>
      <c r="AW98" s="68">
        <f>+MIR_2021!AZ107</f>
        <v>0</v>
      </c>
      <c r="AX98" s="70" t="str">
        <f ca="1">+IF(MIR_2021!BA107="","-",IF(AZ98="No aplica","-",IF(MIR_2021!BA107="Sin avance","Sin avance",IF(MIR_2021!BA107&lt;&gt;"Sin avance",IFERROR(_xlfn.FORMULATEXT(MIR_2021!BA107),CONCATENATE("=",MIR_2021!BA107)),"0"))))</f>
        <v>-</v>
      </c>
      <c r="AY98" s="68">
        <f>+MIR_2021!BB107</f>
        <v>0</v>
      </c>
      <c r="AZ98" s="68">
        <f>+MIR_2021!BC107</f>
        <v>0</v>
      </c>
      <c r="BA98" s="68">
        <f>+MIR_2021!BD107</f>
        <v>0</v>
      </c>
      <c r="BB98" s="78" t="str">
        <f>IF(MIR_2021!BE107="","-",MIR_2021!BE107)</f>
        <v>-</v>
      </c>
      <c r="BC98" s="68">
        <f>+MIR_2021!BF107</f>
        <v>0</v>
      </c>
      <c r="BD98" s="68" t="str">
        <f ca="1">+IF(MIR_2021!BG107="","-",IF(BF98="No aplica","-",IF(MIR_2021!BG107="Sin avance","Sin avance",IF(MIR_2021!BG107&lt;&gt;"Sin avance",IFERROR(_xlfn.FORMULATEXT(MIR_2021!BG107),CONCATENATE("=",MIR_2021!BG107)),"0"))))</f>
        <v>-</v>
      </c>
      <c r="BE98" s="68">
        <f>+MIR_2021!BH107</f>
        <v>0</v>
      </c>
      <c r="BF98" s="68">
        <f>+MIR_2021!BI107</f>
        <v>0</v>
      </c>
      <c r="BG98" s="68">
        <f>+MIR_2021!BJ107</f>
        <v>0</v>
      </c>
      <c r="BH98" s="78" t="str">
        <f>IF(MIR_2021!BK107="","-",MIR_2021!BK107)</f>
        <v>-</v>
      </c>
      <c r="BI98" s="68">
        <f>+MIR_2021!AH107</f>
        <v>0</v>
      </c>
      <c r="BJ98" s="71" t="str">
        <f ca="1">+IF(MIR_2021!AI107="","-",IF(BL98="No aplica","-",IF(MIR_2021!AI107="Sin avance","Sin avance",IF(MIR_2021!AI107&lt;&gt;"Sin avance",IFERROR(_xlfn.FORMULATEXT(MIR_2021!AI107),CONCATENATE("=",MIR_2021!AI107)),"-"))))</f>
        <v>-</v>
      </c>
      <c r="BK98" s="68">
        <f>+MIR_2021!AJ107</f>
        <v>0</v>
      </c>
      <c r="BL98" s="68">
        <f>+MIR_2021!AK107</f>
        <v>0</v>
      </c>
      <c r="BM98" s="68">
        <f>+MIR_2021!AL107</f>
        <v>0</v>
      </c>
      <c r="BN98" s="78" t="str">
        <f>IF(MIR_2021!AM107="","-",MIR_2021!AM107)</f>
        <v>-</v>
      </c>
      <c r="BO98" s="119" t="str">
        <f>IF(MIR_2021!BL107="","-",MIR_2021!BL107)</f>
        <v>-</v>
      </c>
      <c r="BP98" s="119" t="str">
        <f>IF(MIR_2021!BM107="","-",MIR_2021!BM107)</f>
        <v>-</v>
      </c>
      <c r="BQ98" s="119" t="str">
        <f>IF(MIR_2021!BN107="","-",MIR_2021!BN107)</f>
        <v>-</v>
      </c>
      <c r="BR98" s="119" t="str">
        <f>IF(MIR_2021!BO107="","-",MIR_2021!BO107)</f>
        <v>-</v>
      </c>
      <c r="BS98" s="74" t="str">
        <f>IF(MIR_2021!BP107="","-",MIR_2021!BP107)</f>
        <v>-</v>
      </c>
      <c r="BT98" s="119" t="str">
        <f>IF(MIR_2021!BR107="","-",MIR_2021!BR107)</f>
        <v>-</v>
      </c>
      <c r="BU98" s="119" t="str">
        <f>IF(MIR_2021!BS107="","-",MIR_2021!BS107)</f>
        <v>-</v>
      </c>
      <c r="BV98" s="74" t="str">
        <f>IF(MIR_2021!BT107="","-",MIR_2021!BT107)</f>
        <v>-</v>
      </c>
      <c r="BW98" s="74" t="str">
        <f>IF(MIR_2021!BU107="","-",MIR_2021!BU107)</f>
        <v>-</v>
      </c>
      <c r="BX98" s="74" t="str">
        <f>IF(MIR_2021!BV107="","-",MIR_2021!BV107)</f>
        <v>-</v>
      </c>
      <c r="BY98" s="74" t="str">
        <f>IF(MIR_2021!BW107="","-",MIR_2021!BW107)</f>
        <v>-</v>
      </c>
      <c r="BZ98" s="74" t="str">
        <f>IF(MIR_2021!BX107="","-",MIR_2021!BX107)</f>
        <v>-</v>
      </c>
      <c r="CA98" s="119" t="str">
        <f>IF(MIR_2021!BY107="","-",MIR_2021!BY107)</f>
        <v>-</v>
      </c>
      <c r="CB98" s="119" t="str">
        <f>IF(MIR_2021!BZ107="","-",MIR_2021!BZ107)</f>
        <v>-</v>
      </c>
      <c r="CC98" s="74" t="str">
        <f>IF(MIR_2021!CA107="","-",MIR_2021!CA107)</f>
        <v>-</v>
      </c>
      <c r="CD98" s="74" t="str">
        <f>IF(MIR_2021!CB107="","-",MIR_2021!CB107)</f>
        <v>-</v>
      </c>
      <c r="CE98" s="74" t="str">
        <f>IF(MIR_2021!CC107="","-",MIR_2021!CC107)</f>
        <v>-</v>
      </c>
      <c r="CF98" s="74" t="str">
        <f>IF(MIR_2021!CD107="","-",MIR_2021!CD107)</f>
        <v>-</v>
      </c>
      <c r="CG98" s="74" t="str">
        <f>IF(MIR_2021!CE107="","-",MIR_2021!CE107)</f>
        <v>-</v>
      </c>
      <c r="CH98" s="119" t="str">
        <f>IF(MIR_2021!CF107="","-",MIR_2021!CF107)</f>
        <v>-</v>
      </c>
      <c r="CI98" s="119" t="str">
        <f>IF(MIR_2021!CG107="","-",MIR_2021!CG107)</f>
        <v>-</v>
      </c>
      <c r="CJ98" s="74" t="str">
        <f>IF(MIR_2021!CH107="","-",MIR_2021!CH107)</f>
        <v>-</v>
      </c>
      <c r="CK98" s="74" t="str">
        <f>IF(MIR_2021!CI107="","-",MIR_2021!CI107)</f>
        <v>-</v>
      </c>
      <c r="CL98" s="74" t="str">
        <f>IF(MIR_2021!CJ107="","-",MIR_2021!CJ107)</f>
        <v>-</v>
      </c>
      <c r="CM98" s="74" t="str">
        <f>IF(MIR_2021!CK107="","-",MIR_2021!CK107)</f>
        <v>-</v>
      </c>
      <c r="CN98" s="74" t="str">
        <f>IF(MIR_2021!CL107="","-",MIR_2021!CL107)</f>
        <v>-</v>
      </c>
      <c r="CO98" s="119" t="str">
        <f>IF(MIR_2021!CM107="","-",MIR_2021!CM107)</f>
        <v>-</v>
      </c>
      <c r="CP98" s="119" t="str">
        <f>IF(MIR_2021!CN107="","-",MIR_2021!CN107)</f>
        <v>-</v>
      </c>
      <c r="CQ98" s="74" t="str">
        <f>IF(MIR_2021!CO107="","-",MIR_2021!CO107)</f>
        <v>-</v>
      </c>
      <c r="CR98" s="74" t="str">
        <f>IF(MIR_2021!CP107="","-",MIR_2021!CP107)</f>
        <v>-</v>
      </c>
      <c r="CS98" s="74" t="str">
        <f>IF(MIR_2021!CQ107="","-",MIR_2021!CQ107)</f>
        <v>-</v>
      </c>
      <c r="CT98" s="74" t="str">
        <f>IF(MIR_2021!CR107="","-",MIR_2021!CR107)</f>
        <v>-</v>
      </c>
      <c r="CU98" s="74" t="str">
        <f>IF(MIR_2021!CS107="","-",MIR_2021!CS107)</f>
        <v>-</v>
      </c>
    </row>
    <row r="99" spans="1:99" s="68" customFormat="1" ht="13" x14ac:dyDescent="0.15">
      <c r="A99" s="67">
        <f>+VLOOKUP($D99,Catálogos!$A$14:$E$40,5,0)</f>
        <v>2</v>
      </c>
      <c r="B99" s="69" t="str">
        <f>+VLOOKUP(D99,Catálogos!$A$14:$C$40,3,FALSE)</f>
        <v>Promover el pleno ejercicio de los derechos de acceso a la información pública y de protección de datos personales, así como la transparencia y apertura de las instituciones públicas.</v>
      </c>
      <c r="C99" s="69" t="str">
        <f>+VLOOKUP(D99,Catálogos!$A$14:$F$40,6,FALSE)</f>
        <v>Presidencia</v>
      </c>
      <c r="D99" s="68" t="str">
        <f>+MID(MIR_2021!$D$6,1,3)</f>
        <v>170</v>
      </c>
      <c r="E99" s="69" t="str">
        <f>+MID(MIR_2021!$D$6,7,150)</f>
        <v>Dirección General de Comunicación Social y Difusión</v>
      </c>
      <c r="F99" s="68" t="str">
        <f>IF(MIR_2021!B108=0,F98,MIR_2021!B108)</f>
        <v>GOA09</v>
      </c>
      <c r="G99" s="68" t="str">
        <f>IF(MIR_2021!C108=0,G98,MIR_2021!C108)</f>
        <v>Actividad</v>
      </c>
      <c r="H99" s="69" t="str">
        <f>IF(MIR_2021!D108="",H98,MIR_2021!D108)</f>
        <v>2.2 Aplicación de una encuesta institucional de diagnóstico de los instrumentos de comunicación interna y el impacto de sus mensajes entre el personal del Instituto.</v>
      </c>
      <c r="I99" s="69">
        <f>+MIR_2021!E108</f>
        <v>0</v>
      </c>
      <c r="J99" s="69">
        <f>+MIR_2021!F108</f>
        <v>0</v>
      </c>
      <c r="K99" s="69">
        <f>+MIR_2021!G108</f>
        <v>0</v>
      </c>
      <c r="L99" s="69">
        <f>+MIR_2021!H108</f>
        <v>0</v>
      </c>
      <c r="M99" s="69">
        <f>+MIR_2021!I108</f>
        <v>0</v>
      </c>
      <c r="N99" s="69">
        <f>+MIR_2021!J108</f>
        <v>0</v>
      </c>
      <c r="O99" s="69">
        <f>+MIR_2021!K108</f>
        <v>0</v>
      </c>
      <c r="P99" s="69">
        <f>+MIR_2021!L108</f>
        <v>0</v>
      </c>
      <c r="Q99" s="69">
        <f>+MIR_2021!M108</f>
        <v>0</v>
      </c>
      <c r="R99" s="69">
        <f>+MIR_2021!N108</f>
        <v>0</v>
      </c>
      <c r="S99" s="69">
        <f>+MIR_2021!O108</f>
        <v>0</v>
      </c>
      <c r="T99" s="69">
        <f>+MIR_2021!P108</f>
        <v>0</v>
      </c>
      <c r="U99" s="69">
        <f>+MIR_2021!Q108</f>
        <v>0</v>
      </c>
      <c r="V99" s="69" t="str">
        <f>IF(MIR_2021!R108=0,V98,MIR_2021!R108)</f>
        <v>Anual</v>
      </c>
      <c r="W99" s="69" t="str">
        <f>IF(MIR_2021!S108=0,W98,MIR_2021!S108)</f>
        <v>Porcentaje</v>
      </c>
      <c r="X99" s="69">
        <f>+MIR_2021!V108</f>
        <v>0</v>
      </c>
      <c r="Y99" s="69">
        <f>+MIR_2021!W108</f>
        <v>0</v>
      </c>
      <c r="Z99" s="69">
        <f>+MIR_2021!X108</f>
        <v>0</v>
      </c>
      <c r="AA99" s="69" t="str">
        <f>IF(AND(MIR_2021!Y108="",H99=H98),AA98,MIR_2021!Y108)</f>
        <v>Los resultados de la encuesta son obtenidos en tiempo y forma.</v>
      </c>
      <c r="AB99" s="69">
        <f>+MIR_2021!Z108</f>
        <v>0</v>
      </c>
      <c r="AC99" s="69">
        <f>+MIR_2021!AA108</f>
        <v>0</v>
      </c>
      <c r="AD99" s="69">
        <f>+MIR_2021!AB108</f>
        <v>0</v>
      </c>
      <c r="AE99" s="77">
        <f>+MIR_2021!AC108</f>
        <v>0</v>
      </c>
      <c r="AF99" s="77">
        <f>+MIR_2021!AD108</f>
        <v>0</v>
      </c>
      <c r="AG99" s="68">
        <f>+MIR_2021!AE108</f>
        <v>0</v>
      </c>
      <c r="AH99" s="68">
        <f>+MIR_2021!AF108</f>
        <v>0</v>
      </c>
      <c r="AI99" s="68">
        <f>+MIR_2021!AG108</f>
        <v>0</v>
      </c>
      <c r="AJ99" s="68">
        <f>+MIR_2021!AH108</f>
        <v>0</v>
      </c>
      <c r="AK99" s="68">
        <f>+MIR_2021!AN108</f>
        <v>0</v>
      </c>
      <c r="AL99" s="68" t="str">
        <f ca="1">IF(MIR_2021!AO108="","-",IF(AN99="No aplica","-",IF(MIR_2021!AO108="Sin avance","Sin avance",IF(MIR_2021!AO108&lt;&gt;"Sin avance",IFERROR(_xlfn.FORMULATEXT(MIR_2021!AO108),CONCATENATE("=",MIR_2021!AO108)),"0"))))</f>
        <v>-</v>
      </c>
      <c r="AM99" s="68">
        <f>+MIR_2021!AP108</f>
        <v>0</v>
      </c>
      <c r="AN99" s="68">
        <f>+MIR_2021!AQ108</f>
        <v>0</v>
      </c>
      <c r="AO99" s="68">
        <f>+MIR_2021!AR108</f>
        <v>0</v>
      </c>
      <c r="AP99" s="78" t="str">
        <f>IF(MIR_2021!AS108="","-",MIR_2021!AS108)</f>
        <v>-</v>
      </c>
      <c r="AQ99" s="68">
        <f>+MIR_2021!AT108</f>
        <v>0</v>
      </c>
      <c r="AR99" s="68" t="str">
        <f ca="1">+IF(MIR_2021!AU108="","-",IF(AT99="No aplica","-",IF(MIR_2021!AU108="Sin avance","Sin avance",IF(MIR_2021!AU108&lt;&gt;"Sin avance",IFERROR(_xlfn.FORMULATEXT(MIR_2021!AU108),CONCATENATE("=",MIR_2021!AU108)),"0"))))</f>
        <v>-</v>
      </c>
      <c r="AS99" s="68">
        <f>+MIR_2021!AV108</f>
        <v>0</v>
      </c>
      <c r="AT99" s="68">
        <f>+MIR_2021!AW108</f>
        <v>0</v>
      </c>
      <c r="AU99" s="68">
        <f>+MIR_2021!AX108</f>
        <v>0</v>
      </c>
      <c r="AV99" s="78" t="str">
        <f>IF(MIR_2021!AY108="","-",MIR_2021!AY108)</f>
        <v>-</v>
      </c>
      <c r="AW99" s="68">
        <f>+MIR_2021!AZ108</f>
        <v>0</v>
      </c>
      <c r="AX99" s="70" t="str">
        <f ca="1">+IF(MIR_2021!BA108="","-",IF(AZ99="No aplica","-",IF(MIR_2021!BA108="Sin avance","Sin avance",IF(MIR_2021!BA108&lt;&gt;"Sin avance",IFERROR(_xlfn.FORMULATEXT(MIR_2021!BA108),CONCATENATE("=",MIR_2021!BA108)),"0"))))</f>
        <v>-</v>
      </c>
      <c r="AY99" s="68">
        <f>+MIR_2021!BB108</f>
        <v>0</v>
      </c>
      <c r="AZ99" s="68">
        <f>+MIR_2021!BC108</f>
        <v>0</v>
      </c>
      <c r="BA99" s="68">
        <f>+MIR_2021!BD108</f>
        <v>0</v>
      </c>
      <c r="BB99" s="78" t="str">
        <f>IF(MIR_2021!BE108="","-",MIR_2021!BE108)</f>
        <v>-</v>
      </c>
      <c r="BC99" s="68">
        <f>+MIR_2021!BF108</f>
        <v>0</v>
      </c>
      <c r="BD99" s="68" t="str">
        <f ca="1">+IF(MIR_2021!BG108="","-",IF(BF99="No aplica","-",IF(MIR_2021!BG108="Sin avance","Sin avance",IF(MIR_2021!BG108&lt;&gt;"Sin avance",IFERROR(_xlfn.FORMULATEXT(MIR_2021!BG108),CONCATENATE("=",MIR_2021!BG108)),"0"))))</f>
        <v>-</v>
      </c>
      <c r="BE99" s="68">
        <f>+MIR_2021!BH108</f>
        <v>0</v>
      </c>
      <c r="BF99" s="68">
        <f>+MIR_2021!BI108</f>
        <v>0</v>
      </c>
      <c r="BG99" s="68">
        <f>+MIR_2021!BJ108</f>
        <v>0</v>
      </c>
      <c r="BH99" s="78" t="str">
        <f>IF(MIR_2021!BK108="","-",MIR_2021!BK108)</f>
        <v>-</v>
      </c>
      <c r="BI99" s="68">
        <f>+MIR_2021!AH108</f>
        <v>0</v>
      </c>
      <c r="BJ99" s="71" t="str">
        <f ca="1">+IF(MIR_2021!AI108="","-",IF(BL99="No aplica","-",IF(MIR_2021!AI108="Sin avance","Sin avance",IF(MIR_2021!AI108&lt;&gt;"Sin avance",IFERROR(_xlfn.FORMULATEXT(MIR_2021!AI108),CONCATENATE("=",MIR_2021!AI108)),"-"))))</f>
        <v>-</v>
      </c>
      <c r="BK99" s="68">
        <f>+MIR_2021!AJ108</f>
        <v>0</v>
      </c>
      <c r="BL99" s="68">
        <f>+MIR_2021!AK108</f>
        <v>0</v>
      </c>
      <c r="BM99" s="68">
        <f>+MIR_2021!AL108</f>
        <v>0</v>
      </c>
      <c r="BN99" s="78" t="str">
        <f>IF(MIR_2021!AM108="","-",MIR_2021!AM108)</f>
        <v>-</v>
      </c>
      <c r="BO99" s="119" t="str">
        <f>IF(MIR_2021!BL108="","-",MIR_2021!BL108)</f>
        <v>-</v>
      </c>
      <c r="BP99" s="119" t="str">
        <f>IF(MIR_2021!BM108="","-",MIR_2021!BM108)</f>
        <v>-</v>
      </c>
      <c r="BQ99" s="119" t="str">
        <f>IF(MIR_2021!BN108="","-",MIR_2021!BN108)</f>
        <v>-</v>
      </c>
      <c r="BR99" s="119" t="str">
        <f>IF(MIR_2021!BO108="","-",MIR_2021!BO108)</f>
        <v>-</v>
      </c>
      <c r="BS99" s="74" t="str">
        <f>IF(MIR_2021!BP108="","-",MIR_2021!BP108)</f>
        <v>-</v>
      </c>
      <c r="BT99" s="119" t="str">
        <f>IF(MIR_2021!BR108="","-",MIR_2021!BR108)</f>
        <v>-</v>
      </c>
      <c r="BU99" s="119" t="str">
        <f>IF(MIR_2021!BS108="","-",MIR_2021!BS108)</f>
        <v>-</v>
      </c>
      <c r="BV99" s="74" t="str">
        <f>IF(MIR_2021!BT108="","-",MIR_2021!BT108)</f>
        <v>-</v>
      </c>
      <c r="BW99" s="74" t="str">
        <f>IF(MIR_2021!BU108="","-",MIR_2021!BU108)</f>
        <v>-</v>
      </c>
      <c r="BX99" s="74" t="str">
        <f>IF(MIR_2021!BV108="","-",MIR_2021!BV108)</f>
        <v>-</v>
      </c>
      <c r="BY99" s="74" t="str">
        <f>IF(MIR_2021!BW108="","-",MIR_2021!BW108)</f>
        <v>-</v>
      </c>
      <c r="BZ99" s="74" t="str">
        <f>IF(MIR_2021!BX108="","-",MIR_2021!BX108)</f>
        <v>-</v>
      </c>
      <c r="CA99" s="119" t="str">
        <f>IF(MIR_2021!BY108="","-",MIR_2021!BY108)</f>
        <v>-</v>
      </c>
      <c r="CB99" s="119" t="str">
        <f>IF(MIR_2021!BZ108="","-",MIR_2021!BZ108)</f>
        <v>-</v>
      </c>
      <c r="CC99" s="74" t="str">
        <f>IF(MIR_2021!CA108="","-",MIR_2021!CA108)</f>
        <v>-</v>
      </c>
      <c r="CD99" s="74" t="str">
        <f>IF(MIR_2021!CB108="","-",MIR_2021!CB108)</f>
        <v>-</v>
      </c>
      <c r="CE99" s="74" t="str">
        <f>IF(MIR_2021!CC108="","-",MIR_2021!CC108)</f>
        <v>-</v>
      </c>
      <c r="CF99" s="74" t="str">
        <f>IF(MIR_2021!CD108="","-",MIR_2021!CD108)</f>
        <v>-</v>
      </c>
      <c r="CG99" s="74" t="str">
        <f>IF(MIR_2021!CE108="","-",MIR_2021!CE108)</f>
        <v>-</v>
      </c>
      <c r="CH99" s="119" t="str">
        <f>IF(MIR_2021!CF108="","-",MIR_2021!CF108)</f>
        <v>-</v>
      </c>
      <c r="CI99" s="119" t="str">
        <f>IF(MIR_2021!CG108="","-",MIR_2021!CG108)</f>
        <v>-</v>
      </c>
      <c r="CJ99" s="74" t="str">
        <f>IF(MIR_2021!CH108="","-",MIR_2021!CH108)</f>
        <v>-</v>
      </c>
      <c r="CK99" s="74" t="str">
        <f>IF(MIR_2021!CI108="","-",MIR_2021!CI108)</f>
        <v>-</v>
      </c>
      <c r="CL99" s="74" t="str">
        <f>IF(MIR_2021!CJ108="","-",MIR_2021!CJ108)</f>
        <v>-</v>
      </c>
      <c r="CM99" s="74" t="str">
        <f>IF(MIR_2021!CK108="","-",MIR_2021!CK108)</f>
        <v>-</v>
      </c>
      <c r="CN99" s="74" t="str">
        <f>IF(MIR_2021!CL108="","-",MIR_2021!CL108)</f>
        <v>-</v>
      </c>
      <c r="CO99" s="119" t="str">
        <f>IF(MIR_2021!CM108="","-",MIR_2021!CM108)</f>
        <v>-</v>
      </c>
      <c r="CP99" s="119" t="str">
        <f>IF(MIR_2021!CN108="","-",MIR_2021!CN108)</f>
        <v>-</v>
      </c>
      <c r="CQ99" s="74" t="str">
        <f>IF(MIR_2021!CO108="","-",MIR_2021!CO108)</f>
        <v>-</v>
      </c>
      <c r="CR99" s="74" t="str">
        <f>IF(MIR_2021!CP108="","-",MIR_2021!CP108)</f>
        <v>-</v>
      </c>
      <c r="CS99" s="74" t="str">
        <f>IF(MIR_2021!CQ108="","-",MIR_2021!CQ108)</f>
        <v>-</v>
      </c>
      <c r="CT99" s="74" t="str">
        <f>IF(MIR_2021!CR108="","-",MIR_2021!CR108)</f>
        <v>-</v>
      </c>
      <c r="CU99" s="74" t="str">
        <f>IF(MIR_2021!CS108="","-",MIR_2021!CS108)</f>
        <v>-</v>
      </c>
    </row>
    <row r="100" spans="1:99" s="68" customFormat="1" ht="13" x14ac:dyDescent="0.15">
      <c r="A100" s="67">
        <f>+VLOOKUP($D100,Catálogos!$A$14:$E$40,5,0)</f>
        <v>2</v>
      </c>
      <c r="B100" s="69" t="str">
        <f>+VLOOKUP(D100,Catálogos!$A$14:$C$40,3,FALSE)</f>
        <v>Promover el pleno ejercicio de los derechos de acceso a la información pública y de protección de datos personales, así como la transparencia y apertura de las instituciones públicas.</v>
      </c>
      <c r="C100" s="69" t="str">
        <f>+VLOOKUP(D100,Catálogos!$A$14:$F$40,6,FALSE)</f>
        <v>Presidencia</v>
      </c>
      <c r="D100" s="68" t="str">
        <f>+MID(MIR_2021!$D$6,1,3)</f>
        <v>170</v>
      </c>
      <c r="E100" s="69" t="str">
        <f>+MID(MIR_2021!$D$6,7,150)</f>
        <v>Dirección General de Comunicación Social y Difusión</v>
      </c>
      <c r="F100" s="68" t="str">
        <f>IF(MIR_2021!B109=0,F99,MIR_2021!B109)</f>
        <v>GOA09</v>
      </c>
      <c r="G100" s="68" t="str">
        <f>IF(MIR_2021!C109=0,G99,MIR_2021!C109)</f>
        <v>Actividad</v>
      </c>
      <c r="H100" s="69" t="str">
        <f>IF(MIR_2021!D109="",H99,MIR_2021!D109)</f>
        <v>2.2 Aplicación de una encuesta institucional de diagnóstico de los instrumentos de comunicación interna y el impacto de sus mensajes entre el personal del Instituto.</v>
      </c>
      <c r="I100" s="69">
        <f>+MIR_2021!E109</f>
        <v>0</v>
      </c>
      <c r="J100" s="69">
        <f>+MIR_2021!F109</f>
        <v>0</v>
      </c>
      <c r="K100" s="69">
        <f>+MIR_2021!G109</f>
        <v>0</v>
      </c>
      <c r="L100" s="69">
        <f>+MIR_2021!H109</f>
        <v>0</v>
      </c>
      <c r="M100" s="69">
        <f>+MIR_2021!I109</f>
        <v>0</v>
      </c>
      <c r="N100" s="69">
        <f>+MIR_2021!J109</f>
        <v>0</v>
      </c>
      <c r="O100" s="69">
        <f>+MIR_2021!K109</f>
        <v>0</v>
      </c>
      <c r="P100" s="69">
        <f>+MIR_2021!L109</f>
        <v>0</v>
      </c>
      <c r="Q100" s="69">
        <f>+MIR_2021!M109</f>
        <v>0</v>
      </c>
      <c r="R100" s="69">
        <f>+MIR_2021!N109</f>
        <v>0</v>
      </c>
      <c r="S100" s="69">
        <f>+MIR_2021!O109</f>
        <v>0</v>
      </c>
      <c r="T100" s="69">
        <f>+MIR_2021!P109</f>
        <v>0</v>
      </c>
      <c r="U100" s="69">
        <f>+MIR_2021!Q109</f>
        <v>0</v>
      </c>
      <c r="V100" s="69" t="str">
        <f>IF(MIR_2021!R109=0,V99,MIR_2021!R109)</f>
        <v>Anual</v>
      </c>
      <c r="W100" s="69" t="str">
        <f>IF(MIR_2021!S109=0,W99,MIR_2021!S109)</f>
        <v>Porcentaje</v>
      </c>
      <c r="X100" s="69">
        <f>+MIR_2021!V109</f>
        <v>0</v>
      </c>
      <c r="Y100" s="69">
        <f>+MIR_2021!W109</f>
        <v>0</v>
      </c>
      <c r="Z100" s="69">
        <f>+MIR_2021!X109</f>
        <v>0</v>
      </c>
      <c r="AA100" s="69" t="str">
        <f>IF(AND(MIR_2021!Y109="",H100=H99),AA99,MIR_2021!Y109)</f>
        <v>Los resultados de la encuesta son obtenidos en tiempo y forma.</v>
      </c>
      <c r="AB100" s="69">
        <f>+MIR_2021!Z109</f>
        <v>0</v>
      </c>
      <c r="AC100" s="69">
        <f>+MIR_2021!AA109</f>
        <v>0</v>
      </c>
      <c r="AD100" s="69">
        <f>+MIR_2021!AB109</f>
        <v>0</v>
      </c>
      <c r="AE100" s="77">
        <f>+MIR_2021!AC109</f>
        <v>0</v>
      </c>
      <c r="AF100" s="77">
        <f>+MIR_2021!AD109</f>
        <v>0</v>
      </c>
      <c r="AG100" s="68">
        <f>+MIR_2021!AE109</f>
        <v>0</v>
      </c>
      <c r="AH100" s="68">
        <f>+MIR_2021!AF109</f>
        <v>0</v>
      </c>
      <c r="AI100" s="68">
        <f>+MIR_2021!AG109</f>
        <v>0</v>
      </c>
      <c r="AJ100" s="68">
        <f>+MIR_2021!AH109</f>
        <v>0</v>
      </c>
      <c r="AK100" s="68">
        <f>+MIR_2021!AN109</f>
        <v>0</v>
      </c>
      <c r="AL100" s="68" t="str">
        <f ca="1">IF(MIR_2021!AO109="","-",IF(AN100="No aplica","-",IF(MIR_2021!AO109="Sin avance","Sin avance",IF(MIR_2021!AO109&lt;&gt;"Sin avance",IFERROR(_xlfn.FORMULATEXT(MIR_2021!AO109),CONCATENATE("=",MIR_2021!AO109)),"0"))))</f>
        <v>-</v>
      </c>
      <c r="AM100" s="68">
        <f>+MIR_2021!AP109</f>
        <v>0</v>
      </c>
      <c r="AN100" s="68">
        <f>+MIR_2021!AQ109</f>
        <v>0</v>
      </c>
      <c r="AO100" s="68">
        <f>+MIR_2021!AR109</f>
        <v>0</v>
      </c>
      <c r="AP100" s="78" t="str">
        <f>IF(MIR_2021!AS109="","-",MIR_2021!AS109)</f>
        <v>-</v>
      </c>
      <c r="AQ100" s="68">
        <f>+MIR_2021!AT109</f>
        <v>0</v>
      </c>
      <c r="AR100" s="68" t="str">
        <f ca="1">+IF(MIR_2021!AU109="","-",IF(AT100="No aplica","-",IF(MIR_2021!AU109="Sin avance","Sin avance",IF(MIR_2021!AU109&lt;&gt;"Sin avance",IFERROR(_xlfn.FORMULATEXT(MIR_2021!AU109),CONCATENATE("=",MIR_2021!AU109)),"0"))))</f>
        <v>-</v>
      </c>
      <c r="AS100" s="68">
        <f>+MIR_2021!AV109</f>
        <v>0</v>
      </c>
      <c r="AT100" s="68">
        <f>+MIR_2021!AW109</f>
        <v>0</v>
      </c>
      <c r="AU100" s="68">
        <f>+MIR_2021!AX109</f>
        <v>0</v>
      </c>
      <c r="AV100" s="78" t="str">
        <f>IF(MIR_2021!AY109="","-",MIR_2021!AY109)</f>
        <v>-</v>
      </c>
      <c r="AW100" s="68">
        <f>+MIR_2021!AZ109</f>
        <v>0</v>
      </c>
      <c r="AX100" s="70" t="str">
        <f ca="1">+IF(MIR_2021!BA109="","-",IF(AZ100="No aplica","-",IF(MIR_2021!BA109="Sin avance","Sin avance",IF(MIR_2021!BA109&lt;&gt;"Sin avance",IFERROR(_xlfn.FORMULATEXT(MIR_2021!BA109),CONCATENATE("=",MIR_2021!BA109)),"0"))))</f>
        <v>-</v>
      </c>
      <c r="AY100" s="68">
        <f>+MIR_2021!BB109</f>
        <v>0</v>
      </c>
      <c r="AZ100" s="68">
        <f>+MIR_2021!BC109</f>
        <v>0</v>
      </c>
      <c r="BA100" s="68">
        <f>+MIR_2021!BD109</f>
        <v>0</v>
      </c>
      <c r="BB100" s="78" t="str">
        <f>IF(MIR_2021!BE109="","-",MIR_2021!BE109)</f>
        <v>-</v>
      </c>
      <c r="BC100" s="68">
        <f>+MIR_2021!BF109</f>
        <v>0</v>
      </c>
      <c r="BD100" s="68" t="str">
        <f ca="1">+IF(MIR_2021!BG109="","-",IF(BF100="No aplica","-",IF(MIR_2021!BG109="Sin avance","Sin avance",IF(MIR_2021!BG109&lt;&gt;"Sin avance",IFERROR(_xlfn.FORMULATEXT(MIR_2021!BG109),CONCATENATE("=",MIR_2021!BG109)),"0"))))</f>
        <v>-</v>
      </c>
      <c r="BE100" s="68">
        <f>+MIR_2021!BH109</f>
        <v>0</v>
      </c>
      <c r="BF100" s="68">
        <f>+MIR_2021!BI109</f>
        <v>0</v>
      </c>
      <c r="BG100" s="68">
        <f>+MIR_2021!BJ109</f>
        <v>0</v>
      </c>
      <c r="BH100" s="78" t="str">
        <f>IF(MIR_2021!BK109="","-",MIR_2021!BK109)</f>
        <v>-</v>
      </c>
      <c r="BI100" s="68">
        <f>+MIR_2021!AH109</f>
        <v>0</v>
      </c>
      <c r="BJ100" s="71" t="str">
        <f ca="1">+IF(MIR_2021!AI109="","-",IF(BL100="No aplica","-",IF(MIR_2021!AI109="Sin avance","Sin avance",IF(MIR_2021!AI109&lt;&gt;"Sin avance",IFERROR(_xlfn.FORMULATEXT(MIR_2021!AI109),CONCATENATE("=",MIR_2021!AI109)),"-"))))</f>
        <v>-</v>
      </c>
      <c r="BK100" s="68">
        <f>+MIR_2021!AJ109</f>
        <v>0</v>
      </c>
      <c r="BL100" s="68">
        <f>+MIR_2021!AK109</f>
        <v>0</v>
      </c>
      <c r="BM100" s="68">
        <f>+MIR_2021!AL109</f>
        <v>0</v>
      </c>
      <c r="BN100" s="78" t="str">
        <f>IF(MIR_2021!AM109="","-",MIR_2021!AM109)</f>
        <v>-</v>
      </c>
      <c r="BO100" s="119" t="str">
        <f>IF(MIR_2021!BL109="","-",MIR_2021!BL109)</f>
        <v>-</v>
      </c>
      <c r="BP100" s="119" t="str">
        <f>IF(MIR_2021!BM109="","-",MIR_2021!BM109)</f>
        <v>-</v>
      </c>
      <c r="BQ100" s="119" t="str">
        <f>IF(MIR_2021!BN109="","-",MIR_2021!BN109)</f>
        <v>-</v>
      </c>
      <c r="BR100" s="119" t="str">
        <f>IF(MIR_2021!BO109="","-",MIR_2021!BO109)</f>
        <v>-</v>
      </c>
      <c r="BS100" s="74" t="str">
        <f>IF(MIR_2021!BP109="","-",MIR_2021!BP109)</f>
        <v>-</v>
      </c>
      <c r="BT100" s="119" t="str">
        <f>IF(MIR_2021!BR109="","-",MIR_2021!BR109)</f>
        <v>-</v>
      </c>
      <c r="BU100" s="119" t="str">
        <f>IF(MIR_2021!BS109="","-",MIR_2021!BS109)</f>
        <v>-</v>
      </c>
      <c r="BV100" s="74" t="str">
        <f>IF(MIR_2021!BT109="","-",MIR_2021!BT109)</f>
        <v>-</v>
      </c>
      <c r="BW100" s="74" t="str">
        <f>IF(MIR_2021!BU109="","-",MIR_2021!BU109)</f>
        <v>-</v>
      </c>
      <c r="BX100" s="74" t="str">
        <f>IF(MIR_2021!BV109="","-",MIR_2021!BV109)</f>
        <v>-</v>
      </c>
      <c r="BY100" s="74" t="str">
        <f>IF(MIR_2021!BW109="","-",MIR_2021!BW109)</f>
        <v>-</v>
      </c>
      <c r="BZ100" s="74" t="str">
        <f>IF(MIR_2021!BX109="","-",MIR_2021!BX109)</f>
        <v>-</v>
      </c>
      <c r="CA100" s="119" t="str">
        <f>IF(MIR_2021!BY109="","-",MIR_2021!BY109)</f>
        <v>-</v>
      </c>
      <c r="CB100" s="119" t="str">
        <f>IF(MIR_2021!BZ109="","-",MIR_2021!BZ109)</f>
        <v>-</v>
      </c>
      <c r="CC100" s="74" t="str">
        <f>IF(MIR_2021!CA109="","-",MIR_2021!CA109)</f>
        <v>-</v>
      </c>
      <c r="CD100" s="74" t="str">
        <f>IF(MIR_2021!CB109="","-",MIR_2021!CB109)</f>
        <v>-</v>
      </c>
      <c r="CE100" s="74" t="str">
        <f>IF(MIR_2021!CC109="","-",MIR_2021!CC109)</f>
        <v>-</v>
      </c>
      <c r="CF100" s="74" t="str">
        <f>IF(MIR_2021!CD109="","-",MIR_2021!CD109)</f>
        <v>-</v>
      </c>
      <c r="CG100" s="74" t="str">
        <f>IF(MIR_2021!CE109="","-",MIR_2021!CE109)</f>
        <v>-</v>
      </c>
      <c r="CH100" s="119" t="str">
        <f>IF(MIR_2021!CF109="","-",MIR_2021!CF109)</f>
        <v>-</v>
      </c>
      <c r="CI100" s="119" t="str">
        <f>IF(MIR_2021!CG109="","-",MIR_2021!CG109)</f>
        <v>-</v>
      </c>
      <c r="CJ100" s="74" t="str">
        <f>IF(MIR_2021!CH109="","-",MIR_2021!CH109)</f>
        <v>-</v>
      </c>
      <c r="CK100" s="74" t="str">
        <f>IF(MIR_2021!CI109="","-",MIR_2021!CI109)</f>
        <v>-</v>
      </c>
      <c r="CL100" s="74" t="str">
        <f>IF(MIR_2021!CJ109="","-",MIR_2021!CJ109)</f>
        <v>-</v>
      </c>
      <c r="CM100" s="74" t="str">
        <f>IF(MIR_2021!CK109="","-",MIR_2021!CK109)</f>
        <v>-</v>
      </c>
      <c r="CN100" s="74" t="str">
        <f>IF(MIR_2021!CL109="","-",MIR_2021!CL109)</f>
        <v>-</v>
      </c>
      <c r="CO100" s="119" t="str">
        <f>IF(MIR_2021!CM109="","-",MIR_2021!CM109)</f>
        <v>-</v>
      </c>
      <c r="CP100" s="119" t="str">
        <f>IF(MIR_2021!CN109="","-",MIR_2021!CN109)</f>
        <v>-</v>
      </c>
      <c r="CQ100" s="74" t="str">
        <f>IF(MIR_2021!CO109="","-",MIR_2021!CO109)</f>
        <v>-</v>
      </c>
      <c r="CR100" s="74" t="str">
        <f>IF(MIR_2021!CP109="","-",MIR_2021!CP109)</f>
        <v>-</v>
      </c>
      <c r="CS100" s="74" t="str">
        <f>IF(MIR_2021!CQ109="","-",MIR_2021!CQ109)</f>
        <v>-</v>
      </c>
      <c r="CT100" s="74" t="str">
        <f>IF(MIR_2021!CR109="","-",MIR_2021!CR109)</f>
        <v>-</v>
      </c>
      <c r="CU100" s="74" t="str">
        <f>IF(MIR_2021!CS109="","-",MIR_2021!CS109)</f>
        <v>-</v>
      </c>
    </row>
    <row r="101" spans="1:99" s="68" customFormat="1" ht="13" x14ac:dyDescent="0.15">
      <c r="A101" s="67">
        <f>+VLOOKUP($D101,Catálogos!$A$14:$E$40,5,0)</f>
        <v>2</v>
      </c>
      <c r="B101" s="69" t="str">
        <f>+VLOOKUP(D101,Catálogos!$A$14:$C$40,3,FALSE)</f>
        <v>Promover el pleno ejercicio de los derechos de acceso a la información pública y de protección de datos personales, así como la transparencia y apertura de las instituciones públicas.</v>
      </c>
      <c r="C101" s="69" t="str">
        <f>+VLOOKUP(D101,Catálogos!$A$14:$F$40,6,FALSE)</f>
        <v>Presidencia</v>
      </c>
      <c r="D101" s="68" t="str">
        <f>+MID(MIR_2021!$D$6,1,3)</f>
        <v>170</v>
      </c>
      <c r="E101" s="69" t="str">
        <f>+MID(MIR_2021!$D$6,7,150)</f>
        <v>Dirección General de Comunicación Social y Difusión</v>
      </c>
      <c r="F101" s="68" t="str">
        <f>IF(MIR_2021!B110=0,F100,MIR_2021!B110)</f>
        <v>GOA09</v>
      </c>
      <c r="G101" s="68" t="str">
        <f>IF(MIR_2021!C110=0,G100,MIR_2021!C110)</f>
        <v>Actividad</v>
      </c>
      <c r="H101" s="69" t="str">
        <f>IF(MIR_2021!D110="",H100,MIR_2021!D110)</f>
        <v>2.2 Aplicación de una encuesta institucional de diagnóstico de los instrumentos de comunicación interna y el impacto de sus mensajes entre el personal del Instituto.</v>
      </c>
      <c r="I101" s="69">
        <f>+MIR_2021!E110</f>
        <v>0</v>
      </c>
      <c r="J101" s="69">
        <f>+MIR_2021!F110</f>
        <v>0</v>
      </c>
      <c r="K101" s="69">
        <f>+MIR_2021!G110</f>
        <v>0</v>
      </c>
      <c r="L101" s="69">
        <f>+MIR_2021!H110</f>
        <v>0</v>
      </c>
      <c r="M101" s="69">
        <f>+MIR_2021!I110</f>
        <v>0</v>
      </c>
      <c r="N101" s="69">
        <f>+MIR_2021!J110</f>
        <v>0</v>
      </c>
      <c r="O101" s="69">
        <f>+MIR_2021!K110</f>
        <v>0</v>
      </c>
      <c r="P101" s="69">
        <f>+MIR_2021!L110</f>
        <v>0</v>
      </c>
      <c r="Q101" s="69">
        <f>+MIR_2021!M110</f>
        <v>0</v>
      </c>
      <c r="R101" s="69">
        <f>+MIR_2021!N110</f>
        <v>0</v>
      </c>
      <c r="S101" s="69">
        <f>+MIR_2021!O110</f>
        <v>0</v>
      </c>
      <c r="T101" s="69">
        <f>+MIR_2021!P110</f>
        <v>0</v>
      </c>
      <c r="U101" s="69">
        <f>+MIR_2021!Q110</f>
        <v>0</v>
      </c>
      <c r="V101" s="69" t="str">
        <f>IF(MIR_2021!R110=0,V100,MIR_2021!R110)</f>
        <v>Anual</v>
      </c>
      <c r="W101" s="69" t="str">
        <f>IF(MIR_2021!S110=0,W100,MIR_2021!S110)</f>
        <v>Porcentaje</v>
      </c>
      <c r="X101" s="69">
        <f>+MIR_2021!V110</f>
        <v>0</v>
      </c>
      <c r="Y101" s="69">
        <f>+MIR_2021!W110</f>
        <v>0</v>
      </c>
      <c r="Z101" s="69">
        <f>+MIR_2021!X110</f>
        <v>0</v>
      </c>
      <c r="AA101" s="69" t="str">
        <f>IF(AND(MIR_2021!Y110="",H101=H100),AA100,MIR_2021!Y110)</f>
        <v>Los resultados de la encuesta son obtenidos en tiempo y forma.</v>
      </c>
      <c r="AB101" s="69">
        <f>+MIR_2021!Z110</f>
        <v>0</v>
      </c>
      <c r="AC101" s="69">
        <f>+MIR_2021!AA110</f>
        <v>0</v>
      </c>
      <c r="AD101" s="69">
        <f>+MIR_2021!AB110</f>
        <v>0</v>
      </c>
      <c r="AE101" s="77">
        <f>+MIR_2021!AC110</f>
        <v>0</v>
      </c>
      <c r="AF101" s="77">
        <f>+MIR_2021!AD110</f>
        <v>0</v>
      </c>
      <c r="AG101" s="68">
        <f>+MIR_2021!AE110</f>
        <v>0</v>
      </c>
      <c r="AH101" s="68">
        <f>+MIR_2021!AF110</f>
        <v>0</v>
      </c>
      <c r="AI101" s="68">
        <f>+MIR_2021!AG110</f>
        <v>0</v>
      </c>
      <c r="AJ101" s="68">
        <f>+MIR_2021!AH110</f>
        <v>0</v>
      </c>
      <c r="AK101" s="68">
        <f>+MIR_2021!AN110</f>
        <v>0</v>
      </c>
      <c r="AL101" s="68" t="str">
        <f ca="1">IF(MIR_2021!AO110="","-",IF(AN101="No aplica","-",IF(MIR_2021!AO110="Sin avance","Sin avance",IF(MIR_2021!AO110&lt;&gt;"Sin avance",IFERROR(_xlfn.FORMULATEXT(MIR_2021!AO110),CONCATENATE("=",MIR_2021!AO110)),"0"))))</f>
        <v>-</v>
      </c>
      <c r="AM101" s="68">
        <f>+MIR_2021!AP110</f>
        <v>0</v>
      </c>
      <c r="AN101" s="68">
        <f>+MIR_2021!AQ110</f>
        <v>0</v>
      </c>
      <c r="AO101" s="68">
        <f>+MIR_2021!AR110</f>
        <v>0</v>
      </c>
      <c r="AP101" s="78" t="str">
        <f>IF(MIR_2021!AS110="","-",MIR_2021!AS110)</f>
        <v>-</v>
      </c>
      <c r="AQ101" s="68">
        <f>+MIR_2021!AT110</f>
        <v>0</v>
      </c>
      <c r="AR101" s="68" t="str">
        <f ca="1">+IF(MIR_2021!AU110="","-",IF(AT101="No aplica","-",IF(MIR_2021!AU110="Sin avance","Sin avance",IF(MIR_2021!AU110&lt;&gt;"Sin avance",IFERROR(_xlfn.FORMULATEXT(MIR_2021!AU110),CONCATENATE("=",MIR_2021!AU110)),"0"))))</f>
        <v>-</v>
      </c>
      <c r="AS101" s="68">
        <f>+MIR_2021!AV110</f>
        <v>0</v>
      </c>
      <c r="AT101" s="68">
        <f>+MIR_2021!AW110</f>
        <v>0</v>
      </c>
      <c r="AU101" s="68">
        <f>+MIR_2021!AX110</f>
        <v>0</v>
      </c>
      <c r="AV101" s="78" t="str">
        <f>IF(MIR_2021!AY110="","-",MIR_2021!AY110)</f>
        <v>-</v>
      </c>
      <c r="AW101" s="68">
        <f>+MIR_2021!AZ110</f>
        <v>0</v>
      </c>
      <c r="AX101" s="70" t="str">
        <f ca="1">+IF(MIR_2021!BA110="","-",IF(AZ101="No aplica","-",IF(MIR_2021!BA110="Sin avance","Sin avance",IF(MIR_2021!BA110&lt;&gt;"Sin avance",IFERROR(_xlfn.FORMULATEXT(MIR_2021!BA110),CONCATENATE("=",MIR_2021!BA110)),"0"))))</f>
        <v>-</v>
      </c>
      <c r="AY101" s="68">
        <f>+MIR_2021!BB110</f>
        <v>0</v>
      </c>
      <c r="AZ101" s="68">
        <f>+MIR_2021!BC110</f>
        <v>0</v>
      </c>
      <c r="BA101" s="68">
        <f>+MIR_2021!BD110</f>
        <v>0</v>
      </c>
      <c r="BB101" s="78" t="str">
        <f>IF(MIR_2021!BE110="","-",MIR_2021!BE110)</f>
        <v>-</v>
      </c>
      <c r="BC101" s="68">
        <f>+MIR_2021!BF110</f>
        <v>0</v>
      </c>
      <c r="BD101" s="68" t="str">
        <f ca="1">+IF(MIR_2021!BG110="","-",IF(BF101="No aplica","-",IF(MIR_2021!BG110="Sin avance","Sin avance",IF(MIR_2021!BG110&lt;&gt;"Sin avance",IFERROR(_xlfn.FORMULATEXT(MIR_2021!BG110),CONCATENATE("=",MIR_2021!BG110)),"0"))))</f>
        <v>-</v>
      </c>
      <c r="BE101" s="68">
        <f>+MIR_2021!BH110</f>
        <v>0</v>
      </c>
      <c r="BF101" s="68">
        <f>+MIR_2021!BI110</f>
        <v>0</v>
      </c>
      <c r="BG101" s="68">
        <f>+MIR_2021!BJ110</f>
        <v>0</v>
      </c>
      <c r="BH101" s="78" t="str">
        <f>IF(MIR_2021!BK110="","-",MIR_2021!BK110)</f>
        <v>-</v>
      </c>
      <c r="BI101" s="68">
        <f>+MIR_2021!AH110</f>
        <v>0</v>
      </c>
      <c r="BJ101" s="71" t="str">
        <f ca="1">+IF(MIR_2021!AI110="","-",IF(BL101="No aplica","-",IF(MIR_2021!AI110="Sin avance","Sin avance",IF(MIR_2021!AI110&lt;&gt;"Sin avance",IFERROR(_xlfn.FORMULATEXT(MIR_2021!AI110),CONCATENATE("=",MIR_2021!AI110)),"-"))))</f>
        <v>-</v>
      </c>
      <c r="BK101" s="68">
        <f>+MIR_2021!AJ110</f>
        <v>0</v>
      </c>
      <c r="BL101" s="68">
        <f>+MIR_2021!AK110</f>
        <v>0</v>
      </c>
      <c r="BM101" s="68">
        <f>+MIR_2021!AL110</f>
        <v>0</v>
      </c>
      <c r="BN101" s="78" t="str">
        <f>IF(MIR_2021!AM110="","-",MIR_2021!AM110)</f>
        <v>-</v>
      </c>
      <c r="BO101" s="119" t="str">
        <f>IF(MIR_2021!BL110="","-",MIR_2021!BL110)</f>
        <v>-</v>
      </c>
      <c r="BP101" s="119" t="str">
        <f>IF(MIR_2021!BM110="","-",MIR_2021!BM110)</f>
        <v>-</v>
      </c>
      <c r="BQ101" s="119" t="str">
        <f>IF(MIR_2021!BN110="","-",MIR_2021!BN110)</f>
        <v>-</v>
      </c>
      <c r="BR101" s="119" t="str">
        <f>IF(MIR_2021!BO110="","-",MIR_2021!BO110)</f>
        <v>-</v>
      </c>
      <c r="BS101" s="74" t="str">
        <f>IF(MIR_2021!BP110="","-",MIR_2021!BP110)</f>
        <v>-</v>
      </c>
      <c r="BT101" s="119" t="str">
        <f>IF(MIR_2021!BR110="","-",MIR_2021!BR110)</f>
        <v>-</v>
      </c>
      <c r="BU101" s="119" t="str">
        <f>IF(MIR_2021!BS110="","-",MIR_2021!BS110)</f>
        <v>-</v>
      </c>
      <c r="BV101" s="74" t="str">
        <f>IF(MIR_2021!BT110="","-",MIR_2021!BT110)</f>
        <v>-</v>
      </c>
      <c r="BW101" s="74" t="str">
        <f>IF(MIR_2021!BU110="","-",MIR_2021!BU110)</f>
        <v>-</v>
      </c>
      <c r="BX101" s="74" t="str">
        <f>IF(MIR_2021!BV110="","-",MIR_2021!BV110)</f>
        <v>-</v>
      </c>
      <c r="BY101" s="74" t="str">
        <f>IF(MIR_2021!BW110="","-",MIR_2021!BW110)</f>
        <v>-</v>
      </c>
      <c r="BZ101" s="74" t="str">
        <f>IF(MIR_2021!BX110="","-",MIR_2021!BX110)</f>
        <v>-</v>
      </c>
      <c r="CA101" s="119" t="str">
        <f>IF(MIR_2021!BY110="","-",MIR_2021!BY110)</f>
        <v>-</v>
      </c>
      <c r="CB101" s="119" t="str">
        <f>IF(MIR_2021!BZ110="","-",MIR_2021!BZ110)</f>
        <v>-</v>
      </c>
      <c r="CC101" s="74" t="str">
        <f>IF(MIR_2021!CA110="","-",MIR_2021!CA110)</f>
        <v>-</v>
      </c>
      <c r="CD101" s="74" t="str">
        <f>IF(MIR_2021!CB110="","-",MIR_2021!CB110)</f>
        <v>-</v>
      </c>
      <c r="CE101" s="74" t="str">
        <f>IF(MIR_2021!CC110="","-",MIR_2021!CC110)</f>
        <v>-</v>
      </c>
      <c r="CF101" s="74" t="str">
        <f>IF(MIR_2021!CD110="","-",MIR_2021!CD110)</f>
        <v>-</v>
      </c>
      <c r="CG101" s="74" t="str">
        <f>IF(MIR_2021!CE110="","-",MIR_2021!CE110)</f>
        <v>-</v>
      </c>
      <c r="CH101" s="119" t="str">
        <f>IF(MIR_2021!CF110="","-",MIR_2021!CF110)</f>
        <v>-</v>
      </c>
      <c r="CI101" s="119" t="str">
        <f>IF(MIR_2021!CG110="","-",MIR_2021!CG110)</f>
        <v>-</v>
      </c>
      <c r="CJ101" s="74" t="str">
        <f>IF(MIR_2021!CH110="","-",MIR_2021!CH110)</f>
        <v>-</v>
      </c>
      <c r="CK101" s="74" t="str">
        <f>IF(MIR_2021!CI110="","-",MIR_2021!CI110)</f>
        <v>-</v>
      </c>
      <c r="CL101" s="74" t="str">
        <f>IF(MIR_2021!CJ110="","-",MIR_2021!CJ110)</f>
        <v>-</v>
      </c>
      <c r="CM101" s="74" t="str">
        <f>IF(MIR_2021!CK110="","-",MIR_2021!CK110)</f>
        <v>-</v>
      </c>
      <c r="CN101" s="74" t="str">
        <f>IF(MIR_2021!CL110="","-",MIR_2021!CL110)</f>
        <v>-</v>
      </c>
      <c r="CO101" s="119" t="str">
        <f>IF(MIR_2021!CM110="","-",MIR_2021!CM110)</f>
        <v>-</v>
      </c>
      <c r="CP101" s="119" t="str">
        <f>IF(MIR_2021!CN110="","-",MIR_2021!CN110)</f>
        <v>-</v>
      </c>
      <c r="CQ101" s="74" t="str">
        <f>IF(MIR_2021!CO110="","-",MIR_2021!CO110)</f>
        <v>-</v>
      </c>
      <c r="CR101" s="74" t="str">
        <f>IF(MIR_2021!CP110="","-",MIR_2021!CP110)</f>
        <v>-</v>
      </c>
      <c r="CS101" s="74" t="str">
        <f>IF(MIR_2021!CQ110="","-",MIR_2021!CQ110)</f>
        <v>-</v>
      </c>
      <c r="CT101" s="74" t="str">
        <f>IF(MIR_2021!CR110="","-",MIR_2021!CR110)</f>
        <v>-</v>
      </c>
      <c r="CU101" s="74" t="str">
        <f>IF(MIR_2021!CS110="","-",MIR_2021!CS110)</f>
        <v>-</v>
      </c>
    </row>
    <row r="102" spans="1:99" s="68" customFormat="1" ht="13" x14ac:dyDescent="0.15">
      <c r="A102" s="67">
        <f>+VLOOKUP($D102,Catálogos!$A$14:$E$40,5,0)</f>
        <v>2</v>
      </c>
      <c r="B102" s="69" t="str">
        <f>+VLOOKUP(D102,Catálogos!$A$14:$C$40,3,FALSE)</f>
        <v>Promover el pleno ejercicio de los derechos de acceso a la información pública y de protección de datos personales, así como la transparencia y apertura de las instituciones públicas.</v>
      </c>
      <c r="C102" s="69" t="str">
        <f>+VLOOKUP(D102,Catálogos!$A$14:$F$40,6,FALSE)</f>
        <v>Presidencia</v>
      </c>
      <c r="D102" s="68" t="str">
        <f>+MID(MIR_2021!$D$6,1,3)</f>
        <v>170</v>
      </c>
      <c r="E102" s="69" t="str">
        <f>+MID(MIR_2021!$D$6,7,150)</f>
        <v>Dirección General de Comunicación Social y Difusión</v>
      </c>
      <c r="F102" s="68" t="str">
        <f>IF(MIR_2021!B111=0,F101,MIR_2021!B111)</f>
        <v>GOA09</v>
      </c>
      <c r="G102" s="68" t="str">
        <f>IF(MIR_2021!C111=0,G101,MIR_2021!C111)</f>
        <v>Actividad</v>
      </c>
      <c r="H102" s="69" t="str">
        <f>IF(MIR_2021!D111="",H101,MIR_2021!D111)</f>
        <v>2.2 Aplicación de una encuesta institucional de diagnóstico de los instrumentos de comunicación interna y el impacto de sus mensajes entre el personal del Instituto.</v>
      </c>
      <c r="I102" s="69">
        <f>+MIR_2021!E111</f>
        <v>0</v>
      </c>
      <c r="J102" s="69">
        <f>+MIR_2021!F111</f>
        <v>0</v>
      </c>
      <c r="K102" s="69">
        <f>+MIR_2021!G111</f>
        <v>0</v>
      </c>
      <c r="L102" s="69">
        <f>+MIR_2021!H111</f>
        <v>0</v>
      </c>
      <c r="M102" s="69">
        <f>+MIR_2021!I111</f>
        <v>0</v>
      </c>
      <c r="N102" s="69">
        <f>+MIR_2021!J111</f>
        <v>0</v>
      </c>
      <c r="O102" s="69">
        <f>+MIR_2021!K111</f>
        <v>0</v>
      </c>
      <c r="P102" s="69">
        <f>+MIR_2021!L111</f>
        <v>0</v>
      </c>
      <c r="Q102" s="69">
        <f>+MIR_2021!M111</f>
        <v>0</v>
      </c>
      <c r="R102" s="69">
        <f>+MIR_2021!N111</f>
        <v>0</v>
      </c>
      <c r="S102" s="69">
        <f>+MIR_2021!O111</f>
        <v>0</v>
      </c>
      <c r="T102" s="69">
        <f>+MIR_2021!P111</f>
        <v>0</v>
      </c>
      <c r="U102" s="69">
        <f>+MIR_2021!Q111</f>
        <v>0</v>
      </c>
      <c r="V102" s="69" t="str">
        <f>IF(MIR_2021!R111=0,V101,MIR_2021!R111)</f>
        <v>Anual</v>
      </c>
      <c r="W102" s="69" t="str">
        <f>IF(MIR_2021!S111=0,W101,MIR_2021!S111)</f>
        <v>Porcentaje</v>
      </c>
      <c r="X102" s="69">
        <f>+MIR_2021!V111</f>
        <v>0</v>
      </c>
      <c r="Y102" s="69">
        <f>+MIR_2021!W111</f>
        <v>0</v>
      </c>
      <c r="Z102" s="69">
        <f>+MIR_2021!X111</f>
        <v>0</v>
      </c>
      <c r="AA102" s="69" t="str">
        <f>IF(AND(MIR_2021!Y111="",H102=H101),AA101,MIR_2021!Y111)</f>
        <v>Los resultados de la encuesta son obtenidos en tiempo y forma.</v>
      </c>
      <c r="AB102" s="69">
        <f>+MIR_2021!Z111</f>
        <v>0</v>
      </c>
      <c r="AC102" s="69">
        <f>+MIR_2021!AA111</f>
        <v>0</v>
      </c>
      <c r="AD102" s="69">
        <f>+MIR_2021!AB111</f>
        <v>0</v>
      </c>
      <c r="AE102" s="77">
        <f>+MIR_2021!AC111</f>
        <v>0</v>
      </c>
      <c r="AF102" s="77">
        <f>+MIR_2021!AD111</f>
        <v>0</v>
      </c>
      <c r="AG102" s="68">
        <f>+MIR_2021!AE111</f>
        <v>0</v>
      </c>
      <c r="AH102" s="68">
        <f>+MIR_2021!AF111</f>
        <v>0</v>
      </c>
      <c r="AI102" s="68">
        <f>+MIR_2021!AG111</f>
        <v>0</v>
      </c>
      <c r="AJ102" s="68">
        <f>+MIR_2021!AH111</f>
        <v>0</v>
      </c>
      <c r="AK102" s="68">
        <f>+MIR_2021!AN111</f>
        <v>0</v>
      </c>
      <c r="AL102" s="68" t="str">
        <f ca="1">IF(MIR_2021!AO111="","-",IF(AN102="No aplica","-",IF(MIR_2021!AO111="Sin avance","Sin avance",IF(MIR_2021!AO111&lt;&gt;"Sin avance",IFERROR(_xlfn.FORMULATEXT(MIR_2021!AO111),CONCATENATE("=",MIR_2021!AO111)),"0"))))</f>
        <v>-</v>
      </c>
      <c r="AM102" s="68">
        <f>+MIR_2021!AP111</f>
        <v>0</v>
      </c>
      <c r="AN102" s="68">
        <f>+MIR_2021!AQ111</f>
        <v>0</v>
      </c>
      <c r="AO102" s="68">
        <f>+MIR_2021!AR111</f>
        <v>0</v>
      </c>
      <c r="AP102" s="78" t="str">
        <f>IF(MIR_2021!AS111="","-",MIR_2021!AS111)</f>
        <v>-</v>
      </c>
      <c r="AQ102" s="68">
        <f>+MIR_2021!AT111</f>
        <v>0</v>
      </c>
      <c r="AR102" s="68" t="str">
        <f ca="1">+IF(MIR_2021!AU111="","-",IF(AT102="No aplica","-",IF(MIR_2021!AU111="Sin avance","Sin avance",IF(MIR_2021!AU111&lt;&gt;"Sin avance",IFERROR(_xlfn.FORMULATEXT(MIR_2021!AU111),CONCATENATE("=",MIR_2021!AU111)),"0"))))</f>
        <v>-</v>
      </c>
      <c r="AS102" s="68">
        <f>+MIR_2021!AV111</f>
        <v>0</v>
      </c>
      <c r="AT102" s="68">
        <f>+MIR_2021!AW111</f>
        <v>0</v>
      </c>
      <c r="AU102" s="68">
        <f>+MIR_2021!AX111</f>
        <v>0</v>
      </c>
      <c r="AV102" s="78" t="str">
        <f>IF(MIR_2021!AY111="","-",MIR_2021!AY111)</f>
        <v>-</v>
      </c>
      <c r="AW102" s="68">
        <f>+MIR_2021!AZ111</f>
        <v>0</v>
      </c>
      <c r="AX102" s="70" t="str">
        <f ca="1">+IF(MIR_2021!BA111="","-",IF(AZ102="No aplica","-",IF(MIR_2021!BA111="Sin avance","Sin avance",IF(MIR_2021!BA111&lt;&gt;"Sin avance",IFERROR(_xlfn.FORMULATEXT(MIR_2021!BA111),CONCATENATE("=",MIR_2021!BA111)),"0"))))</f>
        <v>-</v>
      </c>
      <c r="AY102" s="68">
        <f>+MIR_2021!BB111</f>
        <v>0</v>
      </c>
      <c r="AZ102" s="68">
        <f>+MIR_2021!BC111</f>
        <v>0</v>
      </c>
      <c r="BA102" s="68">
        <f>+MIR_2021!BD111</f>
        <v>0</v>
      </c>
      <c r="BB102" s="78" t="str">
        <f>IF(MIR_2021!BE111="","-",MIR_2021!BE111)</f>
        <v>-</v>
      </c>
      <c r="BC102" s="68">
        <f>+MIR_2021!BF111</f>
        <v>0</v>
      </c>
      <c r="BD102" s="68" t="str">
        <f ca="1">+IF(MIR_2021!BG111="","-",IF(BF102="No aplica","-",IF(MIR_2021!BG111="Sin avance","Sin avance",IF(MIR_2021!BG111&lt;&gt;"Sin avance",IFERROR(_xlfn.FORMULATEXT(MIR_2021!BG111),CONCATENATE("=",MIR_2021!BG111)),"0"))))</f>
        <v>-</v>
      </c>
      <c r="BE102" s="68">
        <f>+MIR_2021!BH111</f>
        <v>0</v>
      </c>
      <c r="BF102" s="68">
        <f>+MIR_2021!BI111</f>
        <v>0</v>
      </c>
      <c r="BG102" s="68">
        <f>+MIR_2021!BJ111</f>
        <v>0</v>
      </c>
      <c r="BH102" s="78" t="str">
        <f>IF(MIR_2021!BK111="","-",MIR_2021!BK111)</f>
        <v>-</v>
      </c>
      <c r="BI102" s="68">
        <f>+MIR_2021!AH111</f>
        <v>0</v>
      </c>
      <c r="BJ102" s="71" t="str">
        <f ca="1">+IF(MIR_2021!AI111="","-",IF(BL102="No aplica","-",IF(MIR_2021!AI111="Sin avance","Sin avance",IF(MIR_2021!AI111&lt;&gt;"Sin avance",IFERROR(_xlfn.FORMULATEXT(MIR_2021!AI111),CONCATENATE("=",MIR_2021!AI111)),"-"))))</f>
        <v>-</v>
      </c>
      <c r="BK102" s="68">
        <f>+MIR_2021!AJ111</f>
        <v>0</v>
      </c>
      <c r="BL102" s="68">
        <f>+MIR_2021!AK111</f>
        <v>0</v>
      </c>
      <c r="BM102" s="68">
        <f>+MIR_2021!AL111</f>
        <v>0</v>
      </c>
      <c r="BN102" s="78" t="str">
        <f>IF(MIR_2021!AM111="","-",MIR_2021!AM111)</f>
        <v>-</v>
      </c>
      <c r="BO102" s="119" t="str">
        <f>IF(MIR_2021!BL111="","-",MIR_2021!BL111)</f>
        <v>-</v>
      </c>
      <c r="BP102" s="119" t="str">
        <f>IF(MIR_2021!BM111="","-",MIR_2021!BM111)</f>
        <v>-</v>
      </c>
      <c r="BQ102" s="119" t="str">
        <f>IF(MIR_2021!BN111="","-",MIR_2021!BN111)</f>
        <v>-</v>
      </c>
      <c r="BR102" s="119" t="str">
        <f>IF(MIR_2021!BO111="","-",MIR_2021!BO111)</f>
        <v>-</v>
      </c>
      <c r="BS102" s="74" t="str">
        <f>IF(MIR_2021!BP111="","-",MIR_2021!BP111)</f>
        <v>-</v>
      </c>
      <c r="BT102" s="119" t="str">
        <f>IF(MIR_2021!BR111="","-",MIR_2021!BR111)</f>
        <v>-</v>
      </c>
      <c r="BU102" s="119" t="str">
        <f>IF(MIR_2021!BS111="","-",MIR_2021!BS111)</f>
        <v>-</v>
      </c>
      <c r="BV102" s="74" t="str">
        <f>IF(MIR_2021!BT111="","-",MIR_2021!BT111)</f>
        <v>-</v>
      </c>
      <c r="BW102" s="74" t="str">
        <f>IF(MIR_2021!BU111="","-",MIR_2021!BU111)</f>
        <v>-</v>
      </c>
      <c r="BX102" s="74" t="str">
        <f>IF(MIR_2021!BV111="","-",MIR_2021!BV111)</f>
        <v>-</v>
      </c>
      <c r="BY102" s="74" t="str">
        <f>IF(MIR_2021!BW111="","-",MIR_2021!BW111)</f>
        <v>-</v>
      </c>
      <c r="BZ102" s="74" t="str">
        <f>IF(MIR_2021!BX111="","-",MIR_2021!BX111)</f>
        <v>-</v>
      </c>
      <c r="CA102" s="119" t="str">
        <f>IF(MIR_2021!BY111="","-",MIR_2021!BY111)</f>
        <v>-</v>
      </c>
      <c r="CB102" s="119" t="str">
        <f>IF(MIR_2021!BZ111="","-",MIR_2021!BZ111)</f>
        <v>-</v>
      </c>
      <c r="CC102" s="74" t="str">
        <f>IF(MIR_2021!CA111="","-",MIR_2021!CA111)</f>
        <v>-</v>
      </c>
      <c r="CD102" s="74" t="str">
        <f>IF(MIR_2021!CB111="","-",MIR_2021!CB111)</f>
        <v>-</v>
      </c>
      <c r="CE102" s="74" t="str">
        <f>IF(MIR_2021!CC111="","-",MIR_2021!CC111)</f>
        <v>-</v>
      </c>
      <c r="CF102" s="74" t="str">
        <f>IF(MIR_2021!CD111="","-",MIR_2021!CD111)</f>
        <v>-</v>
      </c>
      <c r="CG102" s="74" t="str">
        <f>IF(MIR_2021!CE111="","-",MIR_2021!CE111)</f>
        <v>-</v>
      </c>
      <c r="CH102" s="119" t="str">
        <f>IF(MIR_2021!CF111="","-",MIR_2021!CF111)</f>
        <v>-</v>
      </c>
      <c r="CI102" s="119" t="str">
        <f>IF(MIR_2021!CG111="","-",MIR_2021!CG111)</f>
        <v>-</v>
      </c>
      <c r="CJ102" s="74" t="str">
        <f>IF(MIR_2021!CH111="","-",MIR_2021!CH111)</f>
        <v>-</v>
      </c>
      <c r="CK102" s="74" t="str">
        <f>IF(MIR_2021!CI111="","-",MIR_2021!CI111)</f>
        <v>-</v>
      </c>
      <c r="CL102" s="74" t="str">
        <f>IF(MIR_2021!CJ111="","-",MIR_2021!CJ111)</f>
        <v>-</v>
      </c>
      <c r="CM102" s="74" t="str">
        <f>IF(MIR_2021!CK111="","-",MIR_2021!CK111)</f>
        <v>-</v>
      </c>
      <c r="CN102" s="74" t="str">
        <f>IF(MIR_2021!CL111="","-",MIR_2021!CL111)</f>
        <v>-</v>
      </c>
      <c r="CO102" s="119" t="str">
        <f>IF(MIR_2021!CM111="","-",MIR_2021!CM111)</f>
        <v>-</v>
      </c>
      <c r="CP102" s="119" t="str">
        <f>IF(MIR_2021!CN111="","-",MIR_2021!CN111)</f>
        <v>-</v>
      </c>
      <c r="CQ102" s="74" t="str">
        <f>IF(MIR_2021!CO111="","-",MIR_2021!CO111)</f>
        <v>-</v>
      </c>
      <c r="CR102" s="74" t="str">
        <f>IF(MIR_2021!CP111="","-",MIR_2021!CP111)</f>
        <v>-</v>
      </c>
      <c r="CS102" s="74" t="str">
        <f>IF(MIR_2021!CQ111="","-",MIR_2021!CQ111)</f>
        <v>-</v>
      </c>
      <c r="CT102" s="74" t="str">
        <f>IF(MIR_2021!CR111="","-",MIR_2021!CR111)</f>
        <v>-</v>
      </c>
      <c r="CU102" s="74" t="str">
        <f>IF(MIR_2021!CS111="","-",MIR_2021!CS111)</f>
        <v>-</v>
      </c>
    </row>
    <row r="103" spans="1:99" s="68" customFormat="1" ht="13" x14ac:dyDescent="0.15">
      <c r="A103" s="67">
        <f>+VLOOKUP($D103,Catálogos!$A$14:$E$40,5,0)</f>
        <v>2</v>
      </c>
      <c r="B103" s="69" t="str">
        <f>+VLOOKUP(D103,Catálogos!$A$14:$C$40,3,FALSE)</f>
        <v>Promover el pleno ejercicio de los derechos de acceso a la información pública y de protección de datos personales, así como la transparencia y apertura de las instituciones públicas.</v>
      </c>
      <c r="C103" s="69" t="str">
        <f>+VLOOKUP(D103,Catálogos!$A$14:$F$40,6,FALSE)</f>
        <v>Presidencia</v>
      </c>
      <c r="D103" s="68" t="str">
        <f>+MID(MIR_2021!$D$6,1,3)</f>
        <v>170</v>
      </c>
      <c r="E103" s="69" t="str">
        <f>+MID(MIR_2021!$D$6,7,150)</f>
        <v>Dirección General de Comunicación Social y Difusión</v>
      </c>
      <c r="F103" s="68" t="str">
        <f>IF(MIR_2021!B112=0,F102,MIR_2021!B112)</f>
        <v>GOA09</v>
      </c>
      <c r="G103" s="68" t="str">
        <f>IF(MIR_2021!C112=0,G102,MIR_2021!C112)</f>
        <v>Actividad</v>
      </c>
      <c r="H103" s="69" t="str">
        <f>IF(MIR_2021!D112="",H102,MIR_2021!D112)</f>
        <v>2.2 Aplicación de una encuesta institucional de diagnóstico de los instrumentos de comunicación interna y el impacto de sus mensajes entre el personal del Instituto.</v>
      </c>
      <c r="I103" s="69">
        <f>+MIR_2021!E112</f>
        <v>0</v>
      </c>
      <c r="J103" s="69">
        <f>+MIR_2021!F112</f>
        <v>0</v>
      </c>
      <c r="K103" s="69">
        <f>+MIR_2021!G112</f>
        <v>0</v>
      </c>
      <c r="L103" s="69">
        <f>+MIR_2021!H112</f>
        <v>0</v>
      </c>
      <c r="M103" s="69">
        <f>+MIR_2021!I112</f>
        <v>0</v>
      </c>
      <c r="N103" s="69">
        <f>+MIR_2021!J112</f>
        <v>0</v>
      </c>
      <c r="O103" s="69">
        <f>+MIR_2021!K112</f>
        <v>0</v>
      </c>
      <c r="P103" s="69">
        <f>+MIR_2021!L112</f>
        <v>0</v>
      </c>
      <c r="Q103" s="69">
        <f>+MIR_2021!M112</f>
        <v>0</v>
      </c>
      <c r="R103" s="69">
        <f>+MIR_2021!N112</f>
        <v>0</v>
      </c>
      <c r="S103" s="69">
        <f>+MIR_2021!O112</f>
        <v>0</v>
      </c>
      <c r="T103" s="69">
        <f>+MIR_2021!P112</f>
        <v>0</v>
      </c>
      <c r="U103" s="69">
        <f>+MIR_2021!Q112</f>
        <v>0</v>
      </c>
      <c r="V103" s="69" t="str">
        <f>IF(MIR_2021!R112=0,V102,MIR_2021!R112)</f>
        <v>Anual</v>
      </c>
      <c r="W103" s="69" t="str">
        <f>IF(MIR_2021!S112=0,W102,MIR_2021!S112)</f>
        <v>Porcentaje</v>
      </c>
      <c r="X103" s="69">
        <f>+MIR_2021!V112</f>
        <v>0</v>
      </c>
      <c r="Y103" s="69">
        <f>+MIR_2021!W112</f>
        <v>0</v>
      </c>
      <c r="Z103" s="69">
        <f>+MIR_2021!X112</f>
        <v>0</v>
      </c>
      <c r="AA103" s="69" t="str">
        <f>IF(AND(MIR_2021!Y112="",H103=H102),AA102,MIR_2021!Y112)</f>
        <v>Los resultados de la encuesta son obtenidos en tiempo y forma.</v>
      </c>
      <c r="AB103" s="69">
        <f>+MIR_2021!Z112</f>
        <v>0</v>
      </c>
      <c r="AC103" s="69">
        <f>+MIR_2021!AA112</f>
        <v>0</v>
      </c>
      <c r="AD103" s="69">
        <f>+MIR_2021!AB112</f>
        <v>0</v>
      </c>
      <c r="AE103" s="77">
        <f>+MIR_2021!AC112</f>
        <v>0</v>
      </c>
      <c r="AF103" s="77">
        <f>+MIR_2021!AD112</f>
        <v>0</v>
      </c>
      <c r="AG103" s="68">
        <f>+MIR_2021!AE112</f>
        <v>0</v>
      </c>
      <c r="AH103" s="68">
        <f>+MIR_2021!AF112</f>
        <v>0</v>
      </c>
      <c r="AI103" s="68">
        <f>+MIR_2021!AG112</f>
        <v>0</v>
      </c>
      <c r="AJ103" s="68">
        <f>+MIR_2021!AH112</f>
        <v>0</v>
      </c>
      <c r="AK103" s="68">
        <f>+MIR_2021!AN112</f>
        <v>0</v>
      </c>
      <c r="AL103" s="68" t="str">
        <f ca="1">IF(MIR_2021!AO112="","-",IF(AN103="No aplica","-",IF(MIR_2021!AO112="Sin avance","Sin avance",IF(MIR_2021!AO112&lt;&gt;"Sin avance",IFERROR(_xlfn.FORMULATEXT(MIR_2021!AO112),CONCATENATE("=",MIR_2021!AO112)),"0"))))</f>
        <v>-</v>
      </c>
      <c r="AM103" s="68">
        <f>+MIR_2021!AP112</f>
        <v>0</v>
      </c>
      <c r="AN103" s="68">
        <f>+MIR_2021!AQ112</f>
        <v>0</v>
      </c>
      <c r="AO103" s="68">
        <f>+MIR_2021!AR112</f>
        <v>0</v>
      </c>
      <c r="AP103" s="78" t="str">
        <f>IF(MIR_2021!AS112="","-",MIR_2021!AS112)</f>
        <v>-</v>
      </c>
      <c r="AQ103" s="68">
        <f>+MIR_2021!AT112</f>
        <v>0</v>
      </c>
      <c r="AR103" s="68" t="str">
        <f ca="1">+IF(MIR_2021!AU112="","-",IF(AT103="No aplica","-",IF(MIR_2021!AU112="Sin avance","Sin avance",IF(MIR_2021!AU112&lt;&gt;"Sin avance",IFERROR(_xlfn.FORMULATEXT(MIR_2021!AU112),CONCATENATE("=",MIR_2021!AU112)),"0"))))</f>
        <v>-</v>
      </c>
      <c r="AS103" s="68">
        <f>+MIR_2021!AV112</f>
        <v>0</v>
      </c>
      <c r="AT103" s="68">
        <f>+MIR_2021!AW112</f>
        <v>0</v>
      </c>
      <c r="AU103" s="68">
        <f>+MIR_2021!AX112</f>
        <v>0</v>
      </c>
      <c r="AV103" s="78" t="str">
        <f>IF(MIR_2021!AY112="","-",MIR_2021!AY112)</f>
        <v>-</v>
      </c>
      <c r="AW103" s="68">
        <f>+MIR_2021!AZ112</f>
        <v>0</v>
      </c>
      <c r="AX103" s="70" t="str">
        <f ca="1">+IF(MIR_2021!BA112="","-",IF(AZ103="No aplica","-",IF(MIR_2021!BA112="Sin avance","Sin avance",IF(MIR_2021!BA112&lt;&gt;"Sin avance",IFERROR(_xlfn.FORMULATEXT(MIR_2021!BA112),CONCATENATE("=",MIR_2021!BA112)),"0"))))</f>
        <v>-</v>
      </c>
      <c r="AY103" s="68">
        <f>+MIR_2021!BB112</f>
        <v>0</v>
      </c>
      <c r="AZ103" s="68">
        <f>+MIR_2021!BC112</f>
        <v>0</v>
      </c>
      <c r="BA103" s="68">
        <f>+MIR_2021!BD112</f>
        <v>0</v>
      </c>
      <c r="BB103" s="78" t="str">
        <f>IF(MIR_2021!BE112="","-",MIR_2021!BE112)</f>
        <v>-</v>
      </c>
      <c r="BC103" s="68">
        <f>+MIR_2021!BF112</f>
        <v>0</v>
      </c>
      <c r="BD103" s="68" t="str">
        <f ca="1">+IF(MIR_2021!BG112="","-",IF(BF103="No aplica","-",IF(MIR_2021!BG112="Sin avance","Sin avance",IF(MIR_2021!BG112&lt;&gt;"Sin avance",IFERROR(_xlfn.FORMULATEXT(MIR_2021!BG112),CONCATENATE("=",MIR_2021!BG112)),"0"))))</f>
        <v>-</v>
      </c>
      <c r="BE103" s="68">
        <f>+MIR_2021!BH112</f>
        <v>0</v>
      </c>
      <c r="BF103" s="68">
        <f>+MIR_2021!BI112</f>
        <v>0</v>
      </c>
      <c r="BG103" s="68">
        <f>+MIR_2021!BJ112</f>
        <v>0</v>
      </c>
      <c r="BH103" s="78" t="str">
        <f>IF(MIR_2021!BK112="","-",MIR_2021!BK112)</f>
        <v>-</v>
      </c>
      <c r="BI103" s="68">
        <f>+MIR_2021!AH112</f>
        <v>0</v>
      </c>
      <c r="BJ103" s="71" t="str">
        <f ca="1">+IF(MIR_2021!AI112="","-",IF(BL103="No aplica","-",IF(MIR_2021!AI112="Sin avance","Sin avance",IF(MIR_2021!AI112&lt;&gt;"Sin avance",IFERROR(_xlfn.FORMULATEXT(MIR_2021!AI112),CONCATENATE("=",MIR_2021!AI112)),"-"))))</f>
        <v>-</v>
      </c>
      <c r="BK103" s="68">
        <f>+MIR_2021!AJ112</f>
        <v>0</v>
      </c>
      <c r="BL103" s="68">
        <f>+MIR_2021!AK112</f>
        <v>0</v>
      </c>
      <c r="BM103" s="68">
        <f>+MIR_2021!AL112</f>
        <v>0</v>
      </c>
      <c r="BN103" s="78" t="str">
        <f>IF(MIR_2021!AM112="","-",MIR_2021!AM112)</f>
        <v>-</v>
      </c>
      <c r="BO103" s="119" t="str">
        <f>IF(MIR_2021!BL112="","-",MIR_2021!BL112)</f>
        <v>-</v>
      </c>
      <c r="BP103" s="119" t="str">
        <f>IF(MIR_2021!BM112="","-",MIR_2021!BM112)</f>
        <v>-</v>
      </c>
      <c r="BQ103" s="119" t="str">
        <f>IF(MIR_2021!BN112="","-",MIR_2021!BN112)</f>
        <v>-</v>
      </c>
      <c r="BR103" s="119" t="str">
        <f>IF(MIR_2021!BO112="","-",MIR_2021!BO112)</f>
        <v>-</v>
      </c>
      <c r="BS103" s="74" t="str">
        <f>IF(MIR_2021!BP112="","-",MIR_2021!BP112)</f>
        <v>-</v>
      </c>
      <c r="BT103" s="119" t="str">
        <f>IF(MIR_2021!BR112="","-",MIR_2021!BR112)</f>
        <v>-</v>
      </c>
      <c r="BU103" s="119" t="str">
        <f>IF(MIR_2021!BS112="","-",MIR_2021!BS112)</f>
        <v>-</v>
      </c>
      <c r="BV103" s="74" t="str">
        <f>IF(MIR_2021!BT112="","-",MIR_2021!BT112)</f>
        <v>-</v>
      </c>
      <c r="BW103" s="74" t="str">
        <f>IF(MIR_2021!BU112="","-",MIR_2021!BU112)</f>
        <v>-</v>
      </c>
      <c r="BX103" s="74" t="str">
        <f>IF(MIR_2021!BV112="","-",MIR_2021!BV112)</f>
        <v>-</v>
      </c>
      <c r="BY103" s="74" t="str">
        <f>IF(MIR_2021!BW112="","-",MIR_2021!BW112)</f>
        <v>-</v>
      </c>
      <c r="BZ103" s="74" t="str">
        <f>IF(MIR_2021!BX112="","-",MIR_2021!BX112)</f>
        <v>-</v>
      </c>
      <c r="CA103" s="119" t="str">
        <f>IF(MIR_2021!BY112="","-",MIR_2021!BY112)</f>
        <v>-</v>
      </c>
      <c r="CB103" s="119" t="str">
        <f>IF(MIR_2021!BZ112="","-",MIR_2021!BZ112)</f>
        <v>-</v>
      </c>
      <c r="CC103" s="74" t="str">
        <f>IF(MIR_2021!CA112="","-",MIR_2021!CA112)</f>
        <v>-</v>
      </c>
      <c r="CD103" s="74" t="str">
        <f>IF(MIR_2021!CB112="","-",MIR_2021!CB112)</f>
        <v>-</v>
      </c>
      <c r="CE103" s="74" t="str">
        <f>IF(MIR_2021!CC112="","-",MIR_2021!CC112)</f>
        <v>-</v>
      </c>
      <c r="CF103" s="74" t="str">
        <f>IF(MIR_2021!CD112="","-",MIR_2021!CD112)</f>
        <v>-</v>
      </c>
      <c r="CG103" s="74" t="str">
        <f>IF(MIR_2021!CE112="","-",MIR_2021!CE112)</f>
        <v>-</v>
      </c>
      <c r="CH103" s="119" t="str">
        <f>IF(MIR_2021!CF112="","-",MIR_2021!CF112)</f>
        <v>-</v>
      </c>
      <c r="CI103" s="119" t="str">
        <f>IF(MIR_2021!CG112="","-",MIR_2021!CG112)</f>
        <v>-</v>
      </c>
      <c r="CJ103" s="74" t="str">
        <f>IF(MIR_2021!CH112="","-",MIR_2021!CH112)</f>
        <v>-</v>
      </c>
      <c r="CK103" s="74" t="str">
        <f>IF(MIR_2021!CI112="","-",MIR_2021!CI112)</f>
        <v>-</v>
      </c>
      <c r="CL103" s="74" t="str">
        <f>IF(MIR_2021!CJ112="","-",MIR_2021!CJ112)</f>
        <v>-</v>
      </c>
      <c r="CM103" s="74" t="str">
        <f>IF(MIR_2021!CK112="","-",MIR_2021!CK112)</f>
        <v>-</v>
      </c>
      <c r="CN103" s="74" t="str">
        <f>IF(MIR_2021!CL112="","-",MIR_2021!CL112)</f>
        <v>-</v>
      </c>
      <c r="CO103" s="119" t="str">
        <f>IF(MIR_2021!CM112="","-",MIR_2021!CM112)</f>
        <v>-</v>
      </c>
      <c r="CP103" s="119" t="str">
        <f>IF(MIR_2021!CN112="","-",MIR_2021!CN112)</f>
        <v>-</v>
      </c>
      <c r="CQ103" s="74" t="str">
        <f>IF(MIR_2021!CO112="","-",MIR_2021!CO112)</f>
        <v>-</v>
      </c>
      <c r="CR103" s="74" t="str">
        <f>IF(MIR_2021!CP112="","-",MIR_2021!CP112)</f>
        <v>-</v>
      </c>
      <c r="CS103" s="74" t="str">
        <f>IF(MIR_2021!CQ112="","-",MIR_2021!CQ112)</f>
        <v>-</v>
      </c>
      <c r="CT103" s="74" t="str">
        <f>IF(MIR_2021!CR112="","-",MIR_2021!CR112)</f>
        <v>-</v>
      </c>
      <c r="CU103" s="74" t="str">
        <f>IF(MIR_2021!CS112="","-",MIR_2021!CS112)</f>
        <v>-</v>
      </c>
    </row>
    <row r="104" spans="1:99" s="68" customFormat="1" ht="13" x14ac:dyDescent="0.15">
      <c r="A104" s="67">
        <f>+VLOOKUP($D104,Catálogos!$A$14:$E$40,5,0)</f>
        <v>2</v>
      </c>
      <c r="B104" s="69" t="str">
        <f>+VLOOKUP(D104,Catálogos!$A$14:$C$40,3,FALSE)</f>
        <v>Promover el pleno ejercicio de los derechos de acceso a la información pública y de protección de datos personales, así como la transparencia y apertura de las instituciones públicas.</v>
      </c>
      <c r="C104" s="69" t="str">
        <f>+VLOOKUP(D104,Catálogos!$A$14:$F$40,6,FALSE)</f>
        <v>Presidencia</v>
      </c>
      <c r="D104" s="68" t="str">
        <f>+MID(MIR_2021!$D$6,1,3)</f>
        <v>170</v>
      </c>
      <c r="E104" s="69" t="str">
        <f>+MID(MIR_2021!$D$6,7,150)</f>
        <v>Dirección General de Comunicación Social y Difusión</v>
      </c>
      <c r="F104" s="68" t="str">
        <f>IF(MIR_2021!B113=0,F103,MIR_2021!B113)</f>
        <v>GOA09</v>
      </c>
      <c r="G104" s="68" t="str">
        <f>IF(MIR_2021!C113=0,G103,MIR_2021!C113)</f>
        <v>Actividad</v>
      </c>
      <c r="H104" s="69" t="str">
        <f>IF(MIR_2021!D113="",H103,MIR_2021!D113)</f>
        <v>2.2 Aplicación de una encuesta institucional de diagnóstico de los instrumentos de comunicación interna y el impacto de sus mensajes entre el personal del Instituto.</v>
      </c>
      <c r="I104" s="69">
        <f>+MIR_2021!E113</f>
        <v>0</v>
      </c>
      <c r="J104" s="69">
        <f>+MIR_2021!F113</f>
        <v>0</v>
      </c>
      <c r="K104" s="69">
        <f>+MIR_2021!G113</f>
        <v>0</v>
      </c>
      <c r="L104" s="69">
        <f>+MIR_2021!H113</f>
        <v>0</v>
      </c>
      <c r="M104" s="69">
        <f>+MIR_2021!I113</f>
        <v>0</v>
      </c>
      <c r="N104" s="69">
        <f>+MIR_2021!J113</f>
        <v>0</v>
      </c>
      <c r="O104" s="69">
        <f>+MIR_2021!K113</f>
        <v>0</v>
      </c>
      <c r="P104" s="69">
        <f>+MIR_2021!L113</f>
        <v>0</v>
      </c>
      <c r="Q104" s="69">
        <f>+MIR_2021!M113</f>
        <v>0</v>
      </c>
      <c r="R104" s="69">
        <f>+MIR_2021!N113</f>
        <v>0</v>
      </c>
      <c r="S104" s="69">
        <f>+MIR_2021!O113</f>
        <v>0</v>
      </c>
      <c r="T104" s="69">
        <f>+MIR_2021!P113</f>
        <v>0</v>
      </c>
      <c r="U104" s="69">
        <f>+MIR_2021!Q113</f>
        <v>0</v>
      </c>
      <c r="V104" s="69" t="str">
        <f>IF(MIR_2021!R113=0,V103,MIR_2021!R113)</f>
        <v>Anual</v>
      </c>
      <c r="W104" s="69" t="str">
        <f>IF(MIR_2021!S113=0,W103,MIR_2021!S113)</f>
        <v>Porcentaje</v>
      </c>
      <c r="X104" s="69">
        <f>+MIR_2021!V113</f>
        <v>0</v>
      </c>
      <c r="Y104" s="69">
        <f>+MIR_2021!W113</f>
        <v>0</v>
      </c>
      <c r="Z104" s="69">
        <f>+MIR_2021!X113</f>
        <v>0</v>
      </c>
      <c r="AA104" s="69" t="str">
        <f>IF(AND(MIR_2021!Y113="",H104=H103),AA103,MIR_2021!Y113)</f>
        <v>Los resultados de la encuesta son obtenidos en tiempo y forma.</v>
      </c>
      <c r="AB104" s="69">
        <f>+MIR_2021!Z113</f>
        <v>0</v>
      </c>
      <c r="AC104" s="69">
        <f>+MIR_2021!AA113</f>
        <v>0</v>
      </c>
      <c r="AD104" s="69">
        <f>+MIR_2021!AB113</f>
        <v>0</v>
      </c>
      <c r="AE104" s="77">
        <f>+MIR_2021!AC113</f>
        <v>0</v>
      </c>
      <c r="AF104" s="77">
        <f>+MIR_2021!AD113</f>
        <v>0</v>
      </c>
      <c r="AG104" s="68">
        <f>+MIR_2021!AE113</f>
        <v>0</v>
      </c>
      <c r="AH104" s="68">
        <f>+MIR_2021!AF113</f>
        <v>0</v>
      </c>
      <c r="AI104" s="68">
        <f>+MIR_2021!AG113</f>
        <v>0</v>
      </c>
      <c r="AJ104" s="68">
        <f>+MIR_2021!AH113</f>
        <v>0</v>
      </c>
      <c r="AK104" s="68">
        <f>+MIR_2021!AN113</f>
        <v>0</v>
      </c>
      <c r="AL104" s="68" t="str">
        <f ca="1">IF(MIR_2021!AO113="","-",IF(AN104="No aplica","-",IF(MIR_2021!AO113="Sin avance","Sin avance",IF(MIR_2021!AO113&lt;&gt;"Sin avance",IFERROR(_xlfn.FORMULATEXT(MIR_2021!AO113),CONCATENATE("=",MIR_2021!AO113)),"0"))))</f>
        <v>-</v>
      </c>
      <c r="AM104" s="68">
        <f>+MIR_2021!AP113</f>
        <v>0</v>
      </c>
      <c r="AN104" s="68">
        <f>+MIR_2021!AQ113</f>
        <v>0</v>
      </c>
      <c r="AO104" s="68">
        <f>+MIR_2021!AR113</f>
        <v>0</v>
      </c>
      <c r="AP104" s="78" t="str">
        <f>IF(MIR_2021!AS113="","-",MIR_2021!AS113)</f>
        <v>-</v>
      </c>
      <c r="AQ104" s="68">
        <f>+MIR_2021!AT113</f>
        <v>0</v>
      </c>
      <c r="AR104" s="68" t="str">
        <f ca="1">+IF(MIR_2021!AU113="","-",IF(AT104="No aplica","-",IF(MIR_2021!AU113="Sin avance","Sin avance",IF(MIR_2021!AU113&lt;&gt;"Sin avance",IFERROR(_xlfn.FORMULATEXT(MIR_2021!AU113),CONCATENATE("=",MIR_2021!AU113)),"0"))))</f>
        <v>-</v>
      </c>
      <c r="AS104" s="68">
        <f>+MIR_2021!AV113</f>
        <v>0</v>
      </c>
      <c r="AT104" s="68">
        <f>+MIR_2021!AW113</f>
        <v>0</v>
      </c>
      <c r="AU104" s="68">
        <f>+MIR_2021!AX113</f>
        <v>0</v>
      </c>
      <c r="AV104" s="78" t="str">
        <f>IF(MIR_2021!AY113="","-",MIR_2021!AY113)</f>
        <v>-</v>
      </c>
      <c r="AW104" s="68">
        <f>+MIR_2021!AZ113</f>
        <v>0</v>
      </c>
      <c r="AX104" s="70" t="str">
        <f ca="1">+IF(MIR_2021!BA113="","-",IF(AZ104="No aplica","-",IF(MIR_2021!BA113="Sin avance","Sin avance",IF(MIR_2021!BA113&lt;&gt;"Sin avance",IFERROR(_xlfn.FORMULATEXT(MIR_2021!BA113),CONCATENATE("=",MIR_2021!BA113)),"0"))))</f>
        <v>-</v>
      </c>
      <c r="AY104" s="68">
        <f>+MIR_2021!BB113</f>
        <v>0</v>
      </c>
      <c r="AZ104" s="68">
        <f>+MIR_2021!BC113</f>
        <v>0</v>
      </c>
      <c r="BA104" s="68">
        <f>+MIR_2021!BD113</f>
        <v>0</v>
      </c>
      <c r="BB104" s="78" t="str">
        <f>IF(MIR_2021!BE113="","-",MIR_2021!BE113)</f>
        <v>-</v>
      </c>
      <c r="BC104" s="68">
        <f>+MIR_2021!BF113</f>
        <v>0</v>
      </c>
      <c r="BD104" s="68" t="str">
        <f ca="1">+IF(MIR_2021!BG113="","-",IF(BF104="No aplica","-",IF(MIR_2021!BG113="Sin avance","Sin avance",IF(MIR_2021!BG113&lt;&gt;"Sin avance",IFERROR(_xlfn.FORMULATEXT(MIR_2021!BG113),CONCATENATE("=",MIR_2021!BG113)),"0"))))</f>
        <v>-</v>
      </c>
      <c r="BE104" s="68">
        <f>+MIR_2021!BH113</f>
        <v>0</v>
      </c>
      <c r="BF104" s="68">
        <f>+MIR_2021!BI113</f>
        <v>0</v>
      </c>
      <c r="BG104" s="68">
        <f>+MIR_2021!BJ113</f>
        <v>0</v>
      </c>
      <c r="BH104" s="78" t="str">
        <f>IF(MIR_2021!BK113="","-",MIR_2021!BK113)</f>
        <v>-</v>
      </c>
      <c r="BI104" s="68">
        <f>+MIR_2021!AH113</f>
        <v>0</v>
      </c>
      <c r="BJ104" s="71" t="str">
        <f ca="1">+IF(MIR_2021!AI113="","-",IF(BL104="No aplica","-",IF(MIR_2021!AI113="Sin avance","Sin avance",IF(MIR_2021!AI113&lt;&gt;"Sin avance",IFERROR(_xlfn.FORMULATEXT(MIR_2021!AI113),CONCATENATE("=",MIR_2021!AI113)),"-"))))</f>
        <v>-</v>
      </c>
      <c r="BK104" s="68">
        <f>+MIR_2021!AJ113</f>
        <v>0</v>
      </c>
      <c r="BL104" s="68">
        <f>+MIR_2021!AK113</f>
        <v>0</v>
      </c>
      <c r="BM104" s="68">
        <f>+MIR_2021!AL113</f>
        <v>0</v>
      </c>
      <c r="BN104" s="78" t="str">
        <f>IF(MIR_2021!AM113="","-",MIR_2021!AM113)</f>
        <v>-</v>
      </c>
      <c r="BO104" s="119" t="str">
        <f>IF(MIR_2021!BL113="","-",MIR_2021!BL113)</f>
        <v>-</v>
      </c>
      <c r="BP104" s="119" t="str">
        <f>IF(MIR_2021!BM113="","-",MIR_2021!BM113)</f>
        <v>-</v>
      </c>
      <c r="BQ104" s="119" t="str">
        <f>IF(MIR_2021!BN113="","-",MIR_2021!BN113)</f>
        <v>-</v>
      </c>
      <c r="BR104" s="119" t="str">
        <f>IF(MIR_2021!BO113="","-",MIR_2021!BO113)</f>
        <v>-</v>
      </c>
      <c r="BS104" s="74" t="str">
        <f>IF(MIR_2021!BP113="","-",MIR_2021!BP113)</f>
        <v>-</v>
      </c>
      <c r="BT104" s="119" t="str">
        <f>IF(MIR_2021!BR113="","-",MIR_2021!BR113)</f>
        <v>-</v>
      </c>
      <c r="BU104" s="119" t="str">
        <f>IF(MIR_2021!BS113="","-",MIR_2021!BS113)</f>
        <v>-</v>
      </c>
      <c r="BV104" s="74" t="str">
        <f>IF(MIR_2021!BT113="","-",MIR_2021!BT113)</f>
        <v>-</v>
      </c>
      <c r="BW104" s="74" t="str">
        <f>IF(MIR_2021!BU113="","-",MIR_2021!BU113)</f>
        <v>-</v>
      </c>
      <c r="BX104" s="74" t="str">
        <f>IF(MIR_2021!BV113="","-",MIR_2021!BV113)</f>
        <v>-</v>
      </c>
      <c r="BY104" s="74" t="str">
        <f>IF(MIR_2021!BW113="","-",MIR_2021!BW113)</f>
        <v>-</v>
      </c>
      <c r="BZ104" s="74" t="str">
        <f>IF(MIR_2021!BX113="","-",MIR_2021!BX113)</f>
        <v>-</v>
      </c>
      <c r="CA104" s="119" t="str">
        <f>IF(MIR_2021!BY113="","-",MIR_2021!BY113)</f>
        <v>-</v>
      </c>
      <c r="CB104" s="119" t="str">
        <f>IF(MIR_2021!BZ113="","-",MIR_2021!BZ113)</f>
        <v>-</v>
      </c>
      <c r="CC104" s="74" t="str">
        <f>IF(MIR_2021!CA113="","-",MIR_2021!CA113)</f>
        <v>-</v>
      </c>
      <c r="CD104" s="74" t="str">
        <f>IF(MIR_2021!CB113="","-",MIR_2021!CB113)</f>
        <v>-</v>
      </c>
      <c r="CE104" s="74" t="str">
        <f>IF(MIR_2021!CC113="","-",MIR_2021!CC113)</f>
        <v>-</v>
      </c>
      <c r="CF104" s="74" t="str">
        <f>IF(MIR_2021!CD113="","-",MIR_2021!CD113)</f>
        <v>-</v>
      </c>
      <c r="CG104" s="74" t="str">
        <f>IF(MIR_2021!CE113="","-",MIR_2021!CE113)</f>
        <v>-</v>
      </c>
      <c r="CH104" s="119" t="str">
        <f>IF(MIR_2021!CF113="","-",MIR_2021!CF113)</f>
        <v>-</v>
      </c>
      <c r="CI104" s="119" t="str">
        <f>IF(MIR_2021!CG113="","-",MIR_2021!CG113)</f>
        <v>-</v>
      </c>
      <c r="CJ104" s="74" t="str">
        <f>IF(MIR_2021!CH113="","-",MIR_2021!CH113)</f>
        <v>-</v>
      </c>
      <c r="CK104" s="74" t="str">
        <f>IF(MIR_2021!CI113="","-",MIR_2021!CI113)</f>
        <v>-</v>
      </c>
      <c r="CL104" s="74" t="str">
        <f>IF(MIR_2021!CJ113="","-",MIR_2021!CJ113)</f>
        <v>-</v>
      </c>
      <c r="CM104" s="74" t="str">
        <f>IF(MIR_2021!CK113="","-",MIR_2021!CK113)</f>
        <v>-</v>
      </c>
      <c r="CN104" s="74" t="str">
        <f>IF(MIR_2021!CL113="","-",MIR_2021!CL113)</f>
        <v>-</v>
      </c>
      <c r="CO104" s="119" t="str">
        <f>IF(MIR_2021!CM113="","-",MIR_2021!CM113)</f>
        <v>-</v>
      </c>
      <c r="CP104" s="119" t="str">
        <f>IF(MIR_2021!CN113="","-",MIR_2021!CN113)</f>
        <v>-</v>
      </c>
      <c r="CQ104" s="74" t="str">
        <f>IF(MIR_2021!CO113="","-",MIR_2021!CO113)</f>
        <v>-</v>
      </c>
      <c r="CR104" s="74" t="str">
        <f>IF(MIR_2021!CP113="","-",MIR_2021!CP113)</f>
        <v>-</v>
      </c>
      <c r="CS104" s="74" t="str">
        <f>IF(MIR_2021!CQ113="","-",MIR_2021!CQ113)</f>
        <v>-</v>
      </c>
      <c r="CT104" s="74" t="str">
        <f>IF(MIR_2021!CR113="","-",MIR_2021!CR113)</f>
        <v>-</v>
      </c>
      <c r="CU104" s="74" t="str">
        <f>IF(MIR_2021!CS113="","-",MIR_2021!CS113)</f>
        <v>-</v>
      </c>
    </row>
    <row r="105" spans="1:99" s="68" customFormat="1" ht="13" x14ac:dyDescent="0.15">
      <c r="A105" s="67">
        <f>+VLOOKUP($D105,Catálogos!$A$14:$E$40,5,0)</f>
        <v>2</v>
      </c>
      <c r="B105" s="69" t="str">
        <f>+VLOOKUP(D105,Catálogos!$A$14:$C$40,3,FALSE)</f>
        <v>Promover el pleno ejercicio de los derechos de acceso a la información pública y de protección de datos personales, así como la transparencia y apertura de las instituciones públicas.</v>
      </c>
      <c r="C105" s="69" t="str">
        <f>+VLOOKUP(D105,Catálogos!$A$14:$F$40,6,FALSE)</f>
        <v>Presidencia</v>
      </c>
      <c r="D105" s="68" t="str">
        <f>+MID(MIR_2021!$D$6,1,3)</f>
        <v>170</v>
      </c>
      <c r="E105" s="69" t="str">
        <f>+MID(MIR_2021!$D$6,7,150)</f>
        <v>Dirección General de Comunicación Social y Difusión</v>
      </c>
      <c r="F105" s="68" t="str">
        <f>IF(MIR_2021!B114=0,F104,MIR_2021!B114)</f>
        <v>GOA09</v>
      </c>
      <c r="G105" s="68" t="str">
        <f>IF(MIR_2021!C114=0,G104,MIR_2021!C114)</f>
        <v>Actividad</v>
      </c>
      <c r="H105" s="69" t="str">
        <f>IF(MIR_2021!D114="",H104,MIR_2021!D114)</f>
        <v>2.2 Aplicación de una encuesta institucional de diagnóstico de los instrumentos de comunicación interna y el impacto de sus mensajes entre el personal del Instituto.</v>
      </c>
      <c r="I105" s="69">
        <f>+MIR_2021!E114</f>
        <v>0</v>
      </c>
      <c r="J105" s="69">
        <f>+MIR_2021!F114</f>
        <v>0</v>
      </c>
      <c r="K105" s="69">
        <f>+MIR_2021!G114</f>
        <v>0</v>
      </c>
      <c r="L105" s="69">
        <f>+MIR_2021!H114</f>
        <v>0</v>
      </c>
      <c r="M105" s="69">
        <f>+MIR_2021!I114</f>
        <v>0</v>
      </c>
      <c r="N105" s="69">
        <f>+MIR_2021!J114</f>
        <v>0</v>
      </c>
      <c r="O105" s="69">
        <f>+MIR_2021!K114</f>
        <v>0</v>
      </c>
      <c r="P105" s="69">
        <f>+MIR_2021!L114</f>
        <v>0</v>
      </c>
      <c r="Q105" s="69">
        <f>+MIR_2021!M114</f>
        <v>0</v>
      </c>
      <c r="R105" s="69">
        <f>+MIR_2021!N114</f>
        <v>0</v>
      </c>
      <c r="S105" s="69">
        <f>+MIR_2021!O114</f>
        <v>0</v>
      </c>
      <c r="T105" s="69">
        <f>+MIR_2021!P114</f>
        <v>0</v>
      </c>
      <c r="U105" s="69">
        <f>+MIR_2021!Q114</f>
        <v>0</v>
      </c>
      <c r="V105" s="69" t="str">
        <f>IF(MIR_2021!R114=0,V104,MIR_2021!R114)</f>
        <v>Anual</v>
      </c>
      <c r="W105" s="69" t="str">
        <f>IF(MIR_2021!S114=0,W104,MIR_2021!S114)</f>
        <v>Porcentaje</v>
      </c>
      <c r="X105" s="69">
        <f>+MIR_2021!V114</f>
        <v>0</v>
      </c>
      <c r="Y105" s="69">
        <f>+MIR_2021!W114</f>
        <v>0</v>
      </c>
      <c r="Z105" s="69">
        <f>+MIR_2021!X114</f>
        <v>0</v>
      </c>
      <c r="AA105" s="69" t="str">
        <f>IF(AND(MIR_2021!Y114="",H105=H104),AA104,MIR_2021!Y114)</f>
        <v>Los resultados de la encuesta son obtenidos en tiempo y forma.</v>
      </c>
      <c r="AB105" s="69">
        <f>+MIR_2021!Z114</f>
        <v>0</v>
      </c>
      <c r="AC105" s="69">
        <f>+MIR_2021!AA114</f>
        <v>0</v>
      </c>
      <c r="AD105" s="69">
        <f>+MIR_2021!AB114</f>
        <v>0</v>
      </c>
      <c r="AE105" s="77">
        <f>+MIR_2021!AC114</f>
        <v>0</v>
      </c>
      <c r="AF105" s="77">
        <f>+MIR_2021!AD114</f>
        <v>0</v>
      </c>
      <c r="AG105" s="68">
        <f>+MIR_2021!AE114</f>
        <v>0</v>
      </c>
      <c r="AH105" s="68">
        <f>+MIR_2021!AF114</f>
        <v>0</v>
      </c>
      <c r="AI105" s="68">
        <f>+MIR_2021!AG114</f>
        <v>0</v>
      </c>
      <c r="AJ105" s="68">
        <f>+MIR_2021!AH114</f>
        <v>0</v>
      </c>
      <c r="AK105" s="68">
        <f>+MIR_2021!AN114</f>
        <v>0</v>
      </c>
      <c r="AL105" s="68" t="str">
        <f ca="1">IF(MIR_2021!AO114="","-",IF(AN105="No aplica","-",IF(MIR_2021!AO114="Sin avance","Sin avance",IF(MIR_2021!AO114&lt;&gt;"Sin avance",IFERROR(_xlfn.FORMULATEXT(MIR_2021!AO114),CONCATENATE("=",MIR_2021!AO114)),"0"))))</f>
        <v>-</v>
      </c>
      <c r="AM105" s="68">
        <f>+MIR_2021!AP114</f>
        <v>0</v>
      </c>
      <c r="AN105" s="68">
        <f>+MIR_2021!AQ114</f>
        <v>0</v>
      </c>
      <c r="AO105" s="68">
        <f>+MIR_2021!AR114</f>
        <v>0</v>
      </c>
      <c r="AP105" s="78" t="str">
        <f>IF(MIR_2021!AS114="","-",MIR_2021!AS114)</f>
        <v>-</v>
      </c>
      <c r="AQ105" s="68">
        <f>+MIR_2021!AT114</f>
        <v>0</v>
      </c>
      <c r="AR105" s="68" t="str">
        <f ca="1">+IF(MIR_2021!AU114="","-",IF(AT105="No aplica","-",IF(MIR_2021!AU114="Sin avance","Sin avance",IF(MIR_2021!AU114&lt;&gt;"Sin avance",IFERROR(_xlfn.FORMULATEXT(MIR_2021!AU114),CONCATENATE("=",MIR_2021!AU114)),"0"))))</f>
        <v>-</v>
      </c>
      <c r="AS105" s="68">
        <f>+MIR_2021!AV114</f>
        <v>0</v>
      </c>
      <c r="AT105" s="68">
        <f>+MIR_2021!AW114</f>
        <v>0</v>
      </c>
      <c r="AU105" s="68">
        <f>+MIR_2021!AX114</f>
        <v>0</v>
      </c>
      <c r="AV105" s="78" t="str">
        <f>IF(MIR_2021!AY114="","-",MIR_2021!AY114)</f>
        <v>-</v>
      </c>
      <c r="AW105" s="68">
        <f>+MIR_2021!AZ114</f>
        <v>0</v>
      </c>
      <c r="AX105" s="70" t="str">
        <f ca="1">+IF(MIR_2021!BA114="","-",IF(AZ105="No aplica","-",IF(MIR_2021!BA114="Sin avance","Sin avance",IF(MIR_2021!BA114&lt;&gt;"Sin avance",IFERROR(_xlfn.FORMULATEXT(MIR_2021!BA114),CONCATENATE("=",MIR_2021!BA114)),"0"))))</f>
        <v>-</v>
      </c>
      <c r="AY105" s="68">
        <f>+MIR_2021!BB114</f>
        <v>0</v>
      </c>
      <c r="AZ105" s="68">
        <f>+MIR_2021!BC114</f>
        <v>0</v>
      </c>
      <c r="BA105" s="68">
        <f>+MIR_2021!BD114</f>
        <v>0</v>
      </c>
      <c r="BB105" s="78" t="str">
        <f>IF(MIR_2021!BE114="","-",MIR_2021!BE114)</f>
        <v>-</v>
      </c>
      <c r="BC105" s="68">
        <f>+MIR_2021!BF114</f>
        <v>0</v>
      </c>
      <c r="BD105" s="68" t="str">
        <f ca="1">+IF(MIR_2021!BG114="","-",IF(BF105="No aplica","-",IF(MIR_2021!BG114="Sin avance","Sin avance",IF(MIR_2021!BG114&lt;&gt;"Sin avance",IFERROR(_xlfn.FORMULATEXT(MIR_2021!BG114),CONCATENATE("=",MIR_2021!BG114)),"0"))))</f>
        <v>-</v>
      </c>
      <c r="BE105" s="68">
        <f>+MIR_2021!BH114</f>
        <v>0</v>
      </c>
      <c r="BF105" s="68">
        <f>+MIR_2021!BI114</f>
        <v>0</v>
      </c>
      <c r="BG105" s="68">
        <f>+MIR_2021!BJ114</f>
        <v>0</v>
      </c>
      <c r="BH105" s="78" t="str">
        <f>IF(MIR_2021!BK114="","-",MIR_2021!BK114)</f>
        <v>-</v>
      </c>
      <c r="BI105" s="68">
        <f>+MIR_2021!AH114</f>
        <v>0</v>
      </c>
      <c r="BJ105" s="71" t="str">
        <f ca="1">+IF(MIR_2021!AI114="","-",IF(BL105="No aplica","-",IF(MIR_2021!AI114="Sin avance","Sin avance",IF(MIR_2021!AI114&lt;&gt;"Sin avance",IFERROR(_xlfn.FORMULATEXT(MIR_2021!AI114),CONCATENATE("=",MIR_2021!AI114)),"-"))))</f>
        <v>-</v>
      </c>
      <c r="BK105" s="68">
        <f>+MIR_2021!AJ114</f>
        <v>0</v>
      </c>
      <c r="BL105" s="68">
        <f>+MIR_2021!AK114</f>
        <v>0</v>
      </c>
      <c r="BM105" s="68">
        <f>+MIR_2021!AL114</f>
        <v>0</v>
      </c>
      <c r="BN105" s="78" t="str">
        <f>IF(MIR_2021!AM114="","-",MIR_2021!AM114)</f>
        <v>-</v>
      </c>
      <c r="BO105" s="119" t="str">
        <f>IF(MIR_2021!BL114="","-",MIR_2021!BL114)</f>
        <v>-</v>
      </c>
      <c r="BP105" s="119" t="str">
        <f>IF(MIR_2021!BM114="","-",MIR_2021!BM114)</f>
        <v>-</v>
      </c>
      <c r="BQ105" s="119" t="str">
        <f>IF(MIR_2021!BN114="","-",MIR_2021!BN114)</f>
        <v>-</v>
      </c>
      <c r="BR105" s="119" t="str">
        <f>IF(MIR_2021!BO114="","-",MIR_2021!BO114)</f>
        <v>-</v>
      </c>
      <c r="BS105" s="74" t="str">
        <f>IF(MIR_2021!BP114="","-",MIR_2021!BP114)</f>
        <v>-</v>
      </c>
      <c r="BT105" s="119" t="str">
        <f>IF(MIR_2021!BR114="","-",MIR_2021!BR114)</f>
        <v>-</v>
      </c>
      <c r="BU105" s="119" t="str">
        <f>IF(MIR_2021!BS114="","-",MIR_2021!BS114)</f>
        <v>-</v>
      </c>
      <c r="BV105" s="74" t="str">
        <f>IF(MIR_2021!BT114="","-",MIR_2021!BT114)</f>
        <v>-</v>
      </c>
      <c r="BW105" s="74" t="str">
        <f>IF(MIR_2021!BU114="","-",MIR_2021!BU114)</f>
        <v>-</v>
      </c>
      <c r="BX105" s="74" t="str">
        <f>IF(MIR_2021!BV114="","-",MIR_2021!BV114)</f>
        <v>-</v>
      </c>
      <c r="BY105" s="74" t="str">
        <f>IF(MIR_2021!BW114="","-",MIR_2021!BW114)</f>
        <v>-</v>
      </c>
      <c r="BZ105" s="74" t="str">
        <f>IF(MIR_2021!BX114="","-",MIR_2021!BX114)</f>
        <v>-</v>
      </c>
      <c r="CA105" s="119" t="str">
        <f>IF(MIR_2021!BY114="","-",MIR_2021!BY114)</f>
        <v>-</v>
      </c>
      <c r="CB105" s="119" t="str">
        <f>IF(MIR_2021!BZ114="","-",MIR_2021!BZ114)</f>
        <v>-</v>
      </c>
      <c r="CC105" s="74" t="str">
        <f>IF(MIR_2021!CA114="","-",MIR_2021!CA114)</f>
        <v>-</v>
      </c>
      <c r="CD105" s="74" t="str">
        <f>IF(MIR_2021!CB114="","-",MIR_2021!CB114)</f>
        <v>-</v>
      </c>
      <c r="CE105" s="74" t="str">
        <f>IF(MIR_2021!CC114="","-",MIR_2021!CC114)</f>
        <v>-</v>
      </c>
      <c r="CF105" s="74" t="str">
        <f>IF(MIR_2021!CD114="","-",MIR_2021!CD114)</f>
        <v>-</v>
      </c>
      <c r="CG105" s="74" t="str">
        <f>IF(MIR_2021!CE114="","-",MIR_2021!CE114)</f>
        <v>-</v>
      </c>
      <c r="CH105" s="119" t="str">
        <f>IF(MIR_2021!CF114="","-",MIR_2021!CF114)</f>
        <v>-</v>
      </c>
      <c r="CI105" s="119" t="str">
        <f>IF(MIR_2021!CG114="","-",MIR_2021!CG114)</f>
        <v>-</v>
      </c>
      <c r="CJ105" s="74" t="str">
        <f>IF(MIR_2021!CH114="","-",MIR_2021!CH114)</f>
        <v>-</v>
      </c>
      <c r="CK105" s="74" t="str">
        <f>IF(MIR_2021!CI114="","-",MIR_2021!CI114)</f>
        <v>-</v>
      </c>
      <c r="CL105" s="74" t="str">
        <f>IF(MIR_2021!CJ114="","-",MIR_2021!CJ114)</f>
        <v>-</v>
      </c>
      <c r="CM105" s="74" t="str">
        <f>IF(MIR_2021!CK114="","-",MIR_2021!CK114)</f>
        <v>-</v>
      </c>
      <c r="CN105" s="74" t="str">
        <f>IF(MIR_2021!CL114="","-",MIR_2021!CL114)</f>
        <v>-</v>
      </c>
      <c r="CO105" s="119" t="str">
        <f>IF(MIR_2021!CM114="","-",MIR_2021!CM114)</f>
        <v>-</v>
      </c>
      <c r="CP105" s="119" t="str">
        <f>IF(MIR_2021!CN114="","-",MIR_2021!CN114)</f>
        <v>-</v>
      </c>
      <c r="CQ105" s="74" t="str">
        <f>IF(MIR_2021!CO114="","-",MIR_2021!CO114)</f>
        <v>-</v>
      </c>
      <c r="CR105" s="74" t="str">
        <f>IF(MIR_2021!CP114="","-",MIR_2021!CP114)</f>
        <v>-</v>
      </c>
      <c r="CS105" s="74" t="str">
        <f>IF(MIR_2021!CQ114="","-",MIR_2021!CQ114)</f>
        <v>-</v>
      </c>
      <c r="CT105" s="74" t="str">
        <f>IF(MIR_2021!CR114="","-",MIR_2021!CR114)</f>
        <v>-</v>
      </c>
      <c r="CU105" s="74" t="str">
        <f>IF(MIR_2021!CS114="","-",MIR_2021!CS114)</f>
        <v>-</v>
      </c>
    </row>
    <row r="106" spans="1:99" s="68" customFormat="1" ht="13" x14ac:dyDescent="0.15">
      <c r="A106" s="67">
        <f>+VLOOKUP($D106,Catálogos!$A$14:$E$40,5,0)</f>
        <v>2</v>
      </c>
      <c r="B106" s="69" t="str">
        <f>+VLOOKUP(D106,Catálogos!$A$14:$C$40,3,FALSE)</f>
        <v>Promover el pleno ejercicio de los derechos de acceso a la información pública y de protección de datos personales, así como la transparencia y apertura de las instituciones públicas.</v>
      </c>
      <c r="C106" s="69" t="str">
        <f>+VLOOKUP(D106,Catálogos!$A$14:$F$40,6,FALSE)</f>
        <v>Presidencia</v>
      </c>
      <c r="D106" s="68" t="str">
        <f>+MID(MIR_2021!$D$6,1,3)</f>
        <v>170</v>
      </c>
      <c r="E106" s="69" t="str">
        <f>+MID(MIR_2021!$D$6,7,150)</f>
        <v>Dirección General de Comunicación Social y Difusión</v>
      </c>
      <c r="F106" s="68" t="str">
        <f>IF(MIR_2021!B115=0,F105,MIR_2021!B115)</f>
        <v>GOA09</v>
      </c>
      <c r="G106" s="68" t="str">
        <f>IF(MIR_2021!C115=0,G105,MIR_2021!C115)</f>
        <v>Actividad</v>
      </c>
      <c r="H106" s="69" t="str">
        <f>IF(MIR_2021!D115="",H105,MIR_2021!D115)</f>
        <v>2.2 Aplicación de una encuesta institucional de diagnóstico de los instrumentos de comunicación interna y el impacto de sus mensajes entre el personal del Instituto.</v>
      </c>
      <c r="I106" s="69">
        <f>+MIR_2021!E115</f>
        <v>0</v>
      </c>
      <c r="J106" s="69">
        <f>+MIR_2021!F115</f>
        <v>0</v>
      </c>
      <c r="K106" s="69">
        <f>+MIR_2021!G115</f>
        <v>0</v>
      </c>
      <c r="L106" s="69">
        <f>+MIR_2021!H115</f>
        <v>0</v>
      </c>
      <c r="M106" s="69">
        <f>+MIR_2021!I115</f>
        <v>0</v>
      </c>
      <c r="N106" s="69">
        <f>+MIR_2021!J115</f>
        <v>0</v>
      </c>
      <c r="O106" s="69">
        <f>+MIR_2021!K115</f>
        <v>0</v>
      </c>
      <c r="P106" s="69">
        <f>+MIR_2021!L115</f>
        <v>0</v>
      </c>
      <c r="Q106" s="69">
        <f>+MIR_2021!M115</f>
        <v>0</v>
      </c>
      <c r="R106" s="69">
        <f>+MIR_2021!N115</f>
        <v>0</v>
      </c>
      <c r="S106" s="69">
        <f>+MIR_2021!O115</f>
        <v>0</v>
      </c>
      <c r="T106" s="69">
        <f>+MIR_2021!P115</f>
        <v>0</v>
      </c>
      <c r="U106" s="69">
        <f>+MIR_2021!Q115</f>
        <v>0</v>
      </c>
      <c r="V106" s="69" t="str">
        <f>IF(MIR_2021!R115=0,V105,MIR_2021!R115)</f>
        <v>Anual</v>
      </c>
      <c r="W106" s="69" t="str">
        <f>IF(MIR_2021!S115=0,W105,MIR_2021!S115)</f>
        <v>Porcentaje</v>
      </c>
      <c r="X106" s="69">
        <f>+MIR_2021!V115</f>
        <v>0</v>
      </c>
      <c r="Y106" s="69">
        <f>+MIR_2021!W115</f>
        <v>0</v>
      </c>
      <c r="Z106" s="69">
        <f>+MIR_2021!X115</f>
        <v>0</v>
      </c>
      <c r="AA106" s="69" t="str">
        <f>IF(AND(MIR_2021!Y115="",H106=H105),AA105,MIR_2021!Y115)</f>
        <v>Los resultados de la encuesta son obtenidos en tiempo y forma.</v>
      </c>
      <c r="AB106" s="69">
        <f>+MIR_2021!Z115</f>
        <v>0</v>
      </c>
      <c r="AC106" s="69">
        <f>+MIR_2021!AA115</f>
        <v>0</v>
      </c>
      <c r="AD106" s="69">
        <f>+MIR_2021!AB115</f>
        <v>0</v>
      </c>
      <c r="AE106" s="77">
        <f>+MIR_2021!AC115</f>
        <v>0</v>
      </c>
      <c r="AF106" s="77">
        <f>+MIR_2021!AD115</f>
        <v>0</v>
      </c>
      <c r="AG106" s="68">
        <f>+MIR_2021!AE115</f>
        <v>0</v>
      </c>
      <c r="AH106" s="68">
        <f>+MIR_2021!AF115</f>
        <v>0</v>
      </c>
      <c r="AI106" s="68">
        <f>+MIR_2021!AG115</f>
        <v>0</v>
      </c>
      <c r="AJ106" s="68">
        <f>+MIR_2021!AH115</f>
        <v>0</v>
      </c>
      <c r="AK106" s="68">
        <f>+MIR_2021!AN115</f>
        <v>0</v>
      </c>
      <c r="AL106" s="68" t="str">
        <f ca="1">IF(MIR_2021!AO115="","-",IF(AN106="No aplica","-",IF(MIR_2021!AO115="Sin avance","Sin avance",IF(MIR_2021!AO115&lt;&gt;"Sin avance",IFERROR(_xlfn.FORMULATEXT(MIR_2021!AO115),CONCATENATE("=",MIR_2021!AO115)),"0"))))</f>
        <v>-</v>
      </c>
      <c r="AM106" s="68">
        <f>+MIR_2021!AP115</f>
        <v>0</v>
      </c>
      <c r="AN106" s="68">
        <f>+MIR_2021!AQ115</f>
        <v>0</v>
      </c>
      <c r="AO106" s="68">
        <f>+MIR_2021!AR115</f>
        <v>0</v>
      </c>
      <c r="AP106" s="78" t="str">
        <f>IF(MIR_2021!AS115="","-",MIR_2021!AS115)</f>
        <v>-</v>
      </c>
      <c r="AQ106" s="68">
        <f>+MIR_2021!AT115</f>
        <v>0</v>
      </c>
      <c r="AR106" s="68" t="str">
        <f ca="1">+IF(MIR_2021!AU115="","-",IF(AT106="No aplica","-",IF(MIR_2021!AU115="Sin avance","Sin avance",IF(MIR_2021!AU115&lt;&gt;"Sin avance",IFERROR(_xlfn.FORMULATEXT(MIR_2021!AU115),CONCATENATE("=",MIR_2021!AU115)),"0"))))</f>
        <v>-</v>
      </c>
      <c r="AS106" s="68">
        <f>+MIR_2021!AV115</f>
        <v>0</v>
      </c>
      <c r="AT106" s="68">
        <f>+MIR_2021!AW115</f>
        <v>0</v>
      </c>
      <c r="AU106" s="68">
        <f>+MIR_2021!AX115</f>
        <v>0</v>
      </c>
      <c r="AV106" s="78" t="str">
        <f>IF(MIR_2021!AY115="","-",MIR_2021!AY115)</f>
        <v>-</v>
      </c>
      <c r="AW106" s="68">
        <f>+MIR_2021!AZ115</f>
        <v>0</v>
      </c>
      <c r="AX106" s="70" t="str">
        <f ca="1">+IF(MIR_2021!BA115="","-",IF(AZ106="No aplica","-",IF(MIR_2021!BA115="Sin avance","Sin avance",IF(MIR_2021!BA115&lt;&gt;"Sin avance",IFERROR(_xlfn.FORMULATEXT(MIR_2021!BA115),CONCATENATE("=",MIR_2021!BA115)),"0"))))</f>
        <v>-</v>
      </c>
      <c r="AY106" s="68">
        <f>+MIR_2021!BB115</f>
        <v>0</v>
      </c>
      <c r="AZ106" s="68">
        <f>+MIR_2021!BC115</f>
        <v>0</v>
      </c>
      <c r="BA106" s="68">
        <f>+MIR_2021!BD115</f>
        <v>0</v>
      </c>
      <c r="BB106" s="78" t="str">
        <f>IF(MIR_2021!BE115="","-",MIR_2021!BE115)</f>
        <v>-</v>
      </c>
      <c r="BC106" s="68">
        <f>+MIR_2021!BF115</f>
        <v>0</v>
      </c>
      <c r="BD106" s="68" t="str">
        <f ca="1">+IF(MIR_2021!BG115="","-",IF(BF106="No aplica","-",IF(MIR_2021!BG115="Sin avance","Sin avance",IF(MIR_2021!BG115&lt;&gt;"Sin avance",IFERROR(_xlfn.FORMULATEXT(MIR_2021!BG115),CONCATENATE("=",MIR_2021!BG115)),"0"))))</f>
        <v>-</v>
      </c>
      <c r="BE106" s="68">
        <f>+MIR_2021!BH115</f>
        <v>0</v>
      </c>
      <c r="BF106" s="68">
        <f>+MIR_2021!BI115</f>
        <v>0</v>
      </c>
      <c r="BG106" s="68">
        <f>+MIR_2021!BJ115</f>
        <v>0</v>
      </c>
      <c r="BH106" s="78" t="str">
        <f>IF(MIR_2021!BK115="","-",MIR_2021!BK115)</f>
        <v>-</v>
      </c>
      <c r="BI106" s="68">
        <f>+MIR_2021!AH115</f>
        <v>0</v>
      </c>
      <c r="BJ106" s="71" t="str">
        <f ca="1">+IF(MIR_2021!AI115="","-",IF(BL106="No aplica","-",IF(MIR_2021!AI115="Sin avance","Sin avance",IF(MIR_2021!AI115&lt;&gt;"Sin avance",IFERROR(_xlfn.FORMULATEXT(MIR_2021!AI115),CONCATENATE("=",MIR_2021!AI115)),"-"))))</f>
        <v>-</v>
      </c>
      <c r="BK106" s="68">
        <f>+MIR_2021!AJ115</f>
        <v>0</v>
      </c>
      <c r="BL106" s="68">
        <f>+MIR_2021!AK115</f>
        <v>0</v>
      </c>
      <c r="BM106" s="68">
        <f>+MIR_2021!AL115</f>
        <v>0</v>
      </c>
      <c r="BN106" s="78" t="str">
        <f>IF(MIR_2021!AM115="","-",MIR_2021!AM115)</f>
        <v>-</v>
      </c>
      <c r="BO106" s="119" t="str">
        <f>IF(MIR_2021!BL115="","-",MIR_2021!BL115)</f>
        <v>-</v>
      </c>
      <c r="BP106" s="119" t="str">
        <f>IF(MIR_2021!BM115="","-",MIR_2021!BM115)</f>
        <v>-</v>
      </c>
      <c r="BQ106" s="119" t="str">
        <f>IF(MIR_2021!BN115="","-",MIR_2021!BN115)</f>
        <v>-</v>
      </c>
      <c r="BR106" s="119" t="str">
        <f>IF(MIR_2021!BO115="","-",MIR_2021!BO115)</f>
        <v>-</v>
      </c>
      <c r="BS106" s="74" t="str">
        <f>IF(MIR_2021!BP115="","-",MIR_2021!BP115)</f>
        <v>-</v>
      </c>
      <c r="BT106" s="119" t="str">
        <f>IF(MIR_2021!BR115="","-",MIR_2021!BR115)</f>
        <v>-</v>
      </c>
      <c r="BU106" s="119" t="str">
        <f>IF(MIR_2021!BS115="","-",MIR_2021!BS115)</f>
        <v>-</v>
      </c>
      <c r="BV106" s="74" t="str">
        <f>IF(MIR_2021!BT115="","-",MIR_2021!BT115)</f>
        <v>-</v>
      </c>
      <c r="BW106" s="74" t="str">
        <f>IF(MIR_2021!BU115="","-",MIR_2021!BU115)</f>
        <v>-</v>
      </c>
      <c r="BX106" s="74" t="str">
        <f>IF(MIR_2021!BV115="","-",MIR_2021!BV115)</f>
        <v>-</v>
      </c>
      <c r="BY106" s="74" t="str">
        <f>IF(MIR_2021!BW115="","-",MIR_2021!BW115)</f>
        <v>-</v>
      </c>
      <c r="BZ106" s="74" t="str">
        <f>IF(MIR_2021!BX115="","-",MIR_2021!BX115)</f>
        <v>-</v>
      </c>
      <c r="CA106" s="119" t="str">
        <f>IF(MIR_2021!BY115="","-",MIR_2021!BY115)</f>
        <v>-</v>
      </c>
      <c r="CB106" s="119" t="str">
        <f>IF(MIR_2021!BZ115="","-",MIR_2021!BZ115)</f>
        <v>-</v>
      </c>
      <c r="CC106" s="74" t="str">
        <f>IF(MIR_2021!CA115="","-",MIR_2021!CA115)</f>
        <v>-</v>
      </c>
      <c r="CD106" s="74" t="str">
        <f>IF(MIR_2021!CB115="","-",MIR_2021!CB115)</f>
        <v>-</v>
      </c>
      <c r="CE106" s="74" t="str">
        <f>IF(MIR_2021!CC115="","-",MIR_2021!CC115)</f>
        <v>-</v>
      </c>
      <c r="CF106" s="74" t="str">
        <f>IF(MIR_2021!CD115="","-",MIR_2021!CD115)</f>
        <v>-</v>
      </c>
      <c r="CG106" s="74" t="str">
        <f>IF(MIR_2021!CE115="","-",MIR_2021!CE115)</f>
        <v>-</v>
      </c>
      <c r="CH106" s="119" t="str">
        <f>IF(MIR_2021!CF115="","-",MIR_2021!CF115)</f>
        <v>-</v>
      </c>
      <c r="CI106" s="119" t="str">
        <f>IF(MIR_2021!CG115="","-",MIR_2021!CG115)</f>
        <v>-</v>
      </c>
      <c r="CJ106" s="74" t="str">
        <f>IF(MIR_2021!CH115="","-",MIR_2021!CH115)</f>
        <v>-</v>
      </c>
      <c r="CK106" s="74" t="str">
        <f>IF(MIR_2021!CI115="","-",MIR_2021!CI115)</f>
        <v>-</v>
      </c>
      <c r="CL106" s="74" t="str">
        <f>IF(MIR_2021!CJ115="","-",MIR_2021!CJ115)</f>
        <v>-</v>
      </c>
      <c r="CM106" s="74" t="str">
        <f>IF(MIR_2021!CK115="","-",MIR_2021!CK115)</f>
        <v>-</v>
      </c>
      <c r="CN106" s="74" t="str">
        <f>IF(MIR_2021!CL115="","-",MIR_2021!CL115)</f>
        <v>-</v>
      </c>
      <c r="CO106" s="119" t="str">
        <f>IF(MIR_2021!CM115="","-",MIR_2021!CM115)</f>
        <v>-</v>
      </c>
      <c r="CP106" s="119" t="str">
        <f>IF(MIR_2021!CN115="","-",MIR_2021!CN115)</f>
        <v>-</v>
      </c>
      <c r="CQ106" s="74" t="str">
        <f>IF(MIR_2021!CO115="","-",MIR_2021!CO115)</f>
        <v>-</v>
      </c>
      <c r="CR106" s="74" t="str">
        <f>IF(MIR_2021!CP115="","-",MIR_2021!CP115)</f>
        <v>-</v>
      </c>
      <c r="CS106" s="74" t="str">
        <f>IF(MIR_2021!CQ115="","-",MIR_2021!CQ115)</f>
        <v>-</v>
      </c>
      <c r="CT106" s="74" t="str">
        <f>IF(MIR_2021!CR115="","-",MIR_2021!CR115)</f>
        <v>-</v>
      </c>
      <c r="CU106" s="74" t="str">
        <f>IF(MIR_2021!CS115="","-",MIR_2021!CS115)</f>
        <v>-</v>
      </c>
    </row>
    <row r="107" spans="1:99" s="68" customFormat="1" ht="13" x14ac:dyDescent="0.15">
      <c r="A107" s="67">
        <f>+VLOOKUP($D107,Catálogos!$A$14:$E$40,5,0)</f>
        <v>2</v>
      </c>
      <c r="B107" s="69" t="str">
        <f>+VLOOKUP(D107,Catálogos!$A$14:$C$40,3,FALSE)</f>
        <v>Promover el pleno ejercicio de los derechos de acceso a la información pública y de protección de datos personales, así como la transparencia y apertura de las instituciones públicas.</v>
      </c>
      <c r="C107" s="69" t="str">
        <f>+VLOOKUP(D107,Catálogos!$A$14:$F$40,6,FALSE)</f>
        <v>Presidencia</v>
      </c>
      <c r="D107" s="68" t="str">
        <f>+MID(MIR_2021!$D$6,1,3)</f>
        <v>170</v>
      </c>
      <c r="E107" s="69" t="str">
        <f>+MID(MIR_2021!$D$6,7,150)</f>
        <v>Dirección General de Comunicación Social y Difusión</v>
      </c>
      <c r="F107" s="68" t="str">
        <f>IF(MIR_2021!B116=0,F106,MIR_2021!B116)</f>
        <v>GOA09</v>
      </c>
      <c r="G107" s="68" t="str">
        <f>IF(MIR_2021!C116=0,G106,MIR_2021!C116)</f>
        <v>Actividad</v>
      </c>
      <c r="H107" s="69" t="str">
        <f>IF(MIR_2021!D116="",H106,MIR_2021!D116)</f>
        <v>2.2 Aplicación de una encuesta institucional de diagnóstico de los instrumentos de comunicación interna y el impacto de sus mensajes entre el personal del Instituto.</v>
      </c>
      <c r="I107" s="69">
        <f>+MIR_2021!E116</f>
        <v>0</v>
      </c>
      <c r="J107" s="69">
        <f>+MIR_2021!F116</f>
        <v>0</v>
      </c>
      <c r="K107" s="69">
        <f>+MIR_2021!G116</f>
        <v>0</v>
      </c>
      <c r="L107" s="69">
        <f>+MIR_2021!H116</f>
        <v>0</v>
      </c>
      <c r="M107" s="69">
        <f>+MIR_2021!I116</f>
        <v>0</v>
      </c>
      <c r="N107" s="69">
        <f>+MIR_2021!J116</f>
        <v>0</v>
      </c>
      <c r="O107" s="69">
        <f>+MIR_2021!K116</f>
        <v>0</v>
      </c>
      <c r="P107" s="69">
        <f>+MIR_2021!L116</f>
        <v>0</v>
      </c>
      <c r="Q107" s="69">
        <f>+MIR_2021!M116</f>
        <v>0</v>
      </c>
      <c r="R107" s="69">
        <f>+MIR_2021!N116</f>
        <v>0</v>
      </c>
      <c r="S107" s="69">
        <f>+MIR_2021!O116</f>
        <v>0</v>
      </c>
      <c r="T107" s="69">
        <f>+MIR_2021!P116</f>
        <v>0</v>
      </c>
      <c r="U107" s="69">
        <f>+MIR_2021!Q116</f>
        <v>0</v>
      </c>
      <c r="V107" s="69" t="str">
        <f>IF(MIR_2021!R116=0,V106,MIR_2021!R116)</f>
        <v>Anual</v>
      </c>
      <c r="W107" s="69" t="str">
        <f>IF(MIR_2021!S116=0,W106,MIR_2021!S116)</f>
        <v>Porcentaje</v>
      </c>
      <c r="X107" s="69">
        <f>+MIR_2021!V116</f>
        <v>0</v>
      </c>
      <c r="Y107" s="69">
        <f>+MIR_2021!W116</f>
        <v>0</v>
      </c>
      <c r="Z107" s="69">
        <f>+MIR_2021!X116</f>
        <v>0</v>
      </c>
      <c r="AA107" s="69" t="str">
        <f>IF(AND(MIR_2021!Y116="",H107=H106),AA106,MIR_2021!Y116)</f>
        <v>Los resultados de la encuesta son obtenidos en tiempo y forma.</v>
      </c>
      <c r="AB107" s="69">
        <f>+MIR_2021!Z116</f>
        <v>0</v>
      </c>
      <c r="AC107" s="69">
        <f>+MIR_2021!AA116</f>
        <v>0</v>
      </c>
      <c r="AD107" s="69">
        <f>+MIR_2021!AB116</f>
        <v>0</v>
      </c>
      <c r="AE107" s="77">
        <f>+MIR_2021!AC116</f>
        <v>0</v>
      </c>
      <c r="AF107" s="77">
        <f>+MIR_2021!AD116</f>
        <v>0</v>
      </c>
      <c r="AG107" s="68">
        <f>+MIR_2021!AE116</f>
        <v>0</v>
      </c>
      <c r="AH107" s="68">
        <f>+MIR_2021!AF116</f>
        <v>0</v>
      </c>
      <c r="AI107" s="68">
        <f>+MIR_2021!AG116</f>
        <v>0</v>
      </c>
      <c r="AJ107" s="68">
        <f>+MIR_2021!AH116</f>
        <v>0</v>
      </c>
      <c r="AK107" s="68">
        <f>+MIR_2021!AN116</f>
        <v>0</v>
      </c>
      <c r="AL107" s="68" t="str">
        <f ca="1">IF(MIR_2021!AO116="","-",IF(AN107="No aplica","-",IF(MIR_2021!AO116="Sin avance","Sin avance",IF(MIR_2021!AO116&lt;&gt;"Sin avance",IFERROR(_xlfn.FORMULATEXT(MIR_2021!AO116),CONCATENATE("=",MIR_2021!AO116)),"0"))))</f>
        <v>-</v>
      </c>
      <c r="AM107" s="68">
        <f>+MIR_2021!AP116</f>
        <v>0</v>
      </c>
      <c r="AN107" s="68">
        <f>+MIR_2021!AQ116</f>
        <v>0</v>
      </c>
      <c r="AO107" s="68">
        <f>+MIR_2021!AR116</f>
        <v>0</v>
      </c>
      <c r="AP107" s="78" t="str">
        <f>IF(MIR_2021!AS116="","-",MIR_2021!AS116)</f>
        <v>-</v>
      </c>
      <c r="AQ107" s="68">
        <f>+MIR_2021!AT116</f>
        <v>0</v>
      </c>
      <c r="AR107" s="68" t="str">
        <f ca="1">+IF(MIR_2021!AU116="","-",IF(AT107="No aplica","-",IF(MIR_2021!AU116="Sin avance","Sin avance",IF(MIR_2021!AU116&lt;&gt;"Sin avance",IFERROR(_xlfn.FORMULATEXT(MIR_2021!AU116),CONCATENATE("=",MIR_2021!AU116)),"0"))))</f>
        <v>-</v>
      </c>
      <c r="AS107" s="68">
        <f>+MIR_2021!AV116</f>
        <v>0</v>
      </c>
      <c r="AT107" s="68">
        <f>+MIR_2021!AW116</f>
        <v>0</v>
      </c>
      <c r="AU107" s="68">
        <f>+MIR_2021!AX116</f>
        <v>0</v>
      </c>
      <c r="AV107" s="78" t="str">
        <f>IF(MIR_2021!AY116="","-",MIR_2021!AY116)</f>
        <v>-</v>
      </c>
      <c r="AW107" s="68">
        <f>+MIR_2021!AZ116</f>
        <v>0</v>
      </c>
      <c r="AX107" s="70" t="str">
        <f ca="1">+IF(MIR_2021!BA116="","-",IF(AZ107="No aplica","-",IF(MIR_2021!BA116="Sin avance","Sin avance",IF(MIR_2021!BA116&lt;&gt;"Sin avance",IFERROR(_xlfn.FORMULATEXT(MIR_2021!BA116),CONCATENATE("=",MIR_2021!BA116)),"0"))))</f>
        <v>-</v>
      </c>
      <c r="AY107" s="68">
        <f>+MIR_2021!BB116</f>
        <v>0</v>
      </c>
      <c r="AZ107" s="68">
        <f>+MIR_2021!BC116</f>
        <v>0</v>
      </c>
      <c r="BA107" s="68">
        <f>+MIR_2021!BD116</f>
        <v>0</v>
      </c>
      <c r="BB107" s="78" t="str">
        <f>IF(MIR_2021!BE116="","-",MIR_2021!BE116)</f>
        <v>-</v>
      </c>
      <c r="BC107" s="68">
        <f>+MIR_2021!BF116</f>
        <v>0</v>
      </c>
      <c r="BD107" s="68" t="str">
        <f ca="1">+IF(MIR_2021!BG116="","-",IF(BF107="No aplica","-",IF(MIR_2021!BG116="Sin avance","Sin avance",IF(MIR_2021!BG116&lt;&gt;"Sin avance",IFERROR(_xlfn.FORMULATEXT(MIR_2021!BG116),CONCATENATE("=",MIR_2021!BG116)),"0"))))</f>
        <v>-</v>
      </c>
      <c r="BE107" s="68">
        <f>+MIR_2021!BH116</f>
        <v>0</v>
      </c>
      <c r="BF107" s="68">
        <f>+MIR_2021!BI116</f>
        <v>0</v>
      </c>
      <c r="BG107" s="68">
        <f>+MIR_2021!BJ116</f>
        <v>0</v>
      </c>
      <c r="BH107" s="78" t="str">
        <f>IF(MIR_2021!BK116="","-",MIR_2021!BK116)</f>
        <v>-</v>
      </c>
      <c r="BI107" s="68">
        <f>+MIR_2021!AH116</f>
        <v>0</v>
      </c>
      <c r="BJ107" s="71" t="str">
        <f ca="1">+IF(MIR_2021!AI116="","-",IF(BL107="No aplica","-",IF(MIR_2021!AI116="Sin avance","Sin avance",IF(MIR_2021!AI116&lt;&gt;"Sin avance",IFERROR(_xlfn.FORMULATEXT(MIR_2021!AI116),CONCATENATE("=",MIR_2021!AI116)),"-"))))</f>
        <v>-</v>
      </c>
      <c r="BK107" s="68">
        <f>+MIR_2021!AJ116</f>
        <v>0</v>
      </c>
      <c r="BL107" s="68">
        <f>+MIR_2021!AK116</f>
        <v>0</v>
      </c>
      <c r="BM107" s="68">
        <f>+MIR_2021!AL116</f>
        <v>0</v>
      </c>
      <c r="BN107" s="78" t="str">
        <f>IF(MIR_2021!AM116="","-",MIR_2021!AM116)</f>
        <v>-</v>
      </c>
      <c r="BO107" s="119" t="str">
        <f>IF(MIR_2021!BL116="","-",MIR_2021!BL116)</f>
        <v>-</v>
      </c>
      <c r="BP107" s="119" t="str">
        <f>IF(MIR_2021!BM116="","-",MIR_2021!BM116)</f>
        <v>-</v>
      </c>
      <c r="BQ107" s="119" t="str">
        <f>IF(MIR_2021!BN116="","-",MIR_2021!BN116)</f>
        <v>-</v>
      </c>
      <c r="BR107" s="119" t="str">
        <f>IF(MIR_2021!BO116="","-",MIR_2021!BO116)</f>
        <v>-</v>
      </c>
      <c r="BS107" s="74" t="str">
        <f>IF(MIR_2021!BP116="","-",MIR_2021!BP116)</f>
        <v>-</v>
      </c>
      <c r="BT107" s="119" t="str">
        <f>IF(MIR_2021!BR116="","-",MIR_2021!BR116)</f>
        <v>-</v>
      </c>
      <c r="BU107" s="119" t="str">
        <f>IF(MIR_2021!BS116="","-",MIR_2021!BS116)</f>
        <v>-</v>
      </c>
      <c r="BV107" s="74" t="str">
        <f>IF(MIR_2021!BT116="","-",MIR_2021!BT116)</f>
        <v>-</v>
      </c>
      <c r="BW107" s="74" t="str">
        <f>IF(MIR_2021!BU116="","-",MIR_2021!BU116)</f>
        <v>-</v>
      </c>
      <c r="BX107" s="74" t="str">
        <f>IF(MIR_2021!BV116="","-",MIR_2021!BV116)</f>
        <v>-</v>
      </c>
      <c r="BY107" s="74" t="str">
        <f>IF(MIR_2021!BW116="","-",MIR_2021!BW116)</f>
        <v>-</v>
      </c>
      <c r="BZ107" s="74" t="str">
        <f>IF(MIR_2021!BX116="","-",MIR_2021!BX116)</f>
        <v>-</v>
      </c>
      <c r="CA107" s="119" t="str">
        <f>IF(MIR_2021!BY116="","-",MIR_2021!BY116)</f>
        <v>-</v>
      </c>
      <c r="CB107" s="119" t="str">
        <f>IF(MIR_2021!BZ116="","-",MIR_2021!BZ116)</f>
        <v>-</v>
      </c>
      <c r="CC107" s="74" t="str">
        <f>IF(MIR_2021!CA116="","-",MIR_2021!CA116)</f>
        <v>-</v>
      </c>
      <c r="CD107" s="74" t="str">
        <f>IF(MIR_2021!CB116="","-",MIR_2021!CB116)</f>
        <v>-</v>
      </c>
      <c r="CE107" s="74" t="str">
        <f>IF(MIR_2021!CC116="","-",MIR_2021!CC116)</f>
        <v>-</v>
      </c>
      <c r="CF107" s="74" t="str">
        <f>IF(MIR_2021!CD116="","-",MIR_2021!CD116)</f>
        <v>-</v>
      </c>
      <c r="CG107" s="74" t="str">
        <f>IF(MIR_2021!CE116="","-",MIR_2021!CE116)</f>
        <v>-</v>
      </c>
      <c r="CH107" s="119" t="str">
        <f>IF(MIR_2021!CF116="","-",MIR_2021!CF116)</f>
        <v>-</v>
      </c>
      <c r="CI107" s="119" t="str">
        <f>IF(MIR_2021!CG116="","-",MIR_2021!CG116)</f>
        <v>-</v>
      </c>
      <c r="CJ107" s="74" t="str">
        <f>IF(MIR_2021!CH116="","-",MIR_2021!CH116)</f>
        <v>-</v>
      </c>
      <c r="CK107" s="74" t="str">
        <f>IF(MIR_2021!CI116="","-",MIR_2021!CI116)</f>
        <v>-</v>
      </c>
      <c r="CL107" s="74" t="str">
        <f>IF(MIR_2021!CJ116="","-",MIR_2021!CJ116)</f>
        <v>-</v>
      </c>
      <c r="CM107" s="74" t="str">
        <f>IF(MIR_2021!CK116="","-",MIR_2021!CK116)</f>
        <v>-</v>
      </c>
      <c r="CN107" s="74" t="str">
        <f>IF(MIR_2021!CL116="","-",MIR_2021!CL116)</f>
        <v>-</v>
      </c>
      <c r="CO107" s="119" t="str">
        <f>IF(MIR_2021!CM116="","-",MIR_2021!CM116)</f>
        <v>-</v>
      </c>
      <c r="CP107" s="119" t="str">
        <f>IF(MIR_2021!CN116="","-",MIR_2021!CN116)</f>
        <v>-</v>
      </c>
      <c r="CQ107" s="74" t="str">
        <f>IF(MIR_2021!CO116="","-",MIR_2021!CO116)</f>
        <v>-</v>
      </c>
      <c r="CR107" s="74" t="str">
        <f>IF(MIR_2021!CP116="","-",MIR_2021!CP116)</f>
        <v>-</v>
      </c>
      <c r="CS107" s="74" t="str">
        <f>IF(MIR_2021!CQ116="","-",MIR_2021!CQ116)</f>
        <v>-</v>
      </c>
      <c r="CT107" s="74" t="str">
        <f>IF(MIR_2021!CR116="","-",MIR_2021!CR116)</f>
        <v>-</v>
      </c>
      <c r="CU107" s="74" t="str">
        <f>IF(MIR_2021!CS116="","-",MIR_2021!CS116)</f>
        <v>-</v>
      </c>
    </row>
    <row r="108" spans="1:99" s="68" customFormat="1" ht="13" x14ac:dyDescent="0.15">
      <c r="A108" s="67">
        <f>+VLOOKUP($D108,Catálogos!$A$14:$E$40,5,0)</f>
        <v>2</v>
      </c>
      <c r="B108" s="69" t="str">
        <f>+VLOOKUP(D108,Catálogos!$A$14:$C$40,3,FALSE)</f>
        <v>Promover el pleno ejercicio de los derechos de acceso a la información pública y de protección de datos personales, así como la transparencia y apertura de las instituciones públicas.</v>
      </c>
      <c r="C108" s="69" t="str">
        <f>+VLOOKUP(D108,Catálogos!$A$14:$F$40,6,FALSE)</f>
        <v>Presidencia</v>
      </c>
      <c r="D108" s="68" t="str">
        <f>+MID(MIR_2021!$D$6,1,3)</f>
        <v>170</v>
      </c>
      <c r="E108" s="69" t="str">
        <f>+MID(MIR_2021!$D$6,7,150)</f>
        <v>Dirección General de Comunicación Social y Difusión</v>
      </c>
      <c r="F108" s="68" t="str">
        <f>IF(MIR_2021!B117=0,F107,MIR_2021!B117)</f>
        <v>GOA09</v>
      </c>
      <c r="G108" s="68" t="str">
        <f>IF(MIR_2021!C117=0,G107,MIR_2021!C117)</f>
        <v>Actividad</v>
      </c>
      <c r="H108" s="69" t="str">
        <f>IF(MIR_2021!D117="",H107,MIR_2021!D117)</f>
        <v>2.2 Aplicación de una encuesta institucional de diagnóstico de los instrumentos de comunicación interna y el impacto de sus mensajes entre el personal del Instituto.</v>
      </c>
      <c r="I108" s="69">
        <f>+MIR_2021!E117</f>
        <v>0</v>
      </c>
      <c r="J108" s="69">
        <f>+MIR_2021!F117</f>
        <v>0</v>
      </c>
      <c r="K108" s="69">
        <f>+MIR_2021!G117</f>
        <v>0</v>
      </c>
      <c r="L108" s="69">
        <f>+MIR_2021!H117</f>
        <v>0</v>
      </c>
      <c r="M108" s="69">
        <f>+MIR_2021!I117</f>
        <v>0</v>
      </c>
      <c r="N108" s="69">
        <f>+MIR_2021!J117</f>
        <v>0</v>
      </c>
      <c r="O108" s="69">
        <f>+MIR_2021!K117</f>
        <v>0</v>
      </c>
      <c r="P108" s="69">
        <f>+MIR_2021!L117</f>
        <v>0</v>
      </c>
      <c r="Q108" s="69">
        <f>+MIR_2021!M117</f>
        <v>0</v>
      </c>
      <c r="R108" s="69">
        <f>+MIR_2021!N117</f>
        <v>0</v>
      </c>
      <c r="S108" s="69">
        <f>+MIR_2021!O117</f>
        <v>0</v>
      </c>
      <c r="T108" s="69">
        <f>+MIR_2021!P117</f>
        <v>0</v>
      </c>
      <c r="U108" s="69">
        <f>+MIR_2021!Q117</f>
        <v>0</v>
      </c>
      <c r="V108" s="69" t="str">
        <f>IF(MIR_2021!R117=0,V107,MIR_2021!R117)</f>
        <v>Anual</v>
      </c>
      <c r="W108" s="69" t="str">
        <f>IF(MIR_2021!S117=0,W107,MIR_2021!S117)</f>
        <v>Porcentaje</v>
      </c>
      <c r="X108" s="69">
        <f>+MIR_2021!V117</f>
        <v>0</v>
      </c>
      <c r="Y108" s="69">
        <f>+MIR_2021!W117</f>
        <v>0</v>
      </c>
      <c r="Z108" s="69">
        <f>+MIR_2021!X117</f>
        <v>0</v>
      </c>
      <c r="AA108" s="69" t="str">
        <f>IF(AND(MIR_2021!Y117="",H108=H107),AA107,MIR_2021!Y117)</f>
        <v>Los resultados de la encuesta son obtenidos en tiempo y forma.</v>
      </c>
      <c r="AB108" s="69">
        <f>+MIR_2021!Z117</f>
        <v>0</v>
      </c>
      <c r="AC108" s="69">
        <f>+MIR_2021!AA117</f>
        <v>0</v>
      </c>
      <c r="AD108" s="69">
        <f>+MIR_2021!AB117</f>
        <v>0</v>
      </c>
      <c r="AE108" s="77">
        <f>+MIR_2021!AC117</f>
        <v>0</v>
      </c>
      <c r="AF108" s="77">
        <f>+MIR_2021!AD117</f>
        <v>0</v>
      </c>
      <c r="AG108" s="68">
        <f>+MIR_2021!AE117</f>
        <v>0</v>
      </c>
      <c r="AH108" s="68">
        <f>+MIR_2021!AF117</f>
        <v>0</v>
      </c>
      <c r="AI108" s="68">
        <f>+MIR_2021!AG117</f>
        <v>0</v>
      </c>
      <c r="AJ108" s="68">
        <f>+MIR_2021!AH117</f>
        <v>0</v>
      </c>
      <c r="AK108" s="68">
        <f>+MIR_2021!AN117</f>
        <v>0</v>
      </c>
      <c r="AL108" s="68" t="str">
        <f ca="1">IF(MIR_2021!AO117="","-",IF(AN108="No aplica","-",IF(MIR_2021!AO117="Sin avance","Sin avance",IF(MIR_2021!AO117&lt;&gt;"Sin avance",IFERROR(_xlfn.FORMULATEXT(MIR_2021!AO117),CONCATENATE("=",MIR_2021!AO117)),"0"))))</f>
        <v>-</v>
      </c>
      <c r="AM108" s="68">
        <f>+MIR_2021!AP117</f>
        <v>0</v>
      </c>
      <c r="AN108" s="68">
        <f>+MIR_2021!AQ117</f>
        <v>0</v>
      </c>
      <c r="AO108" s="68">
        <f>+MIR_2021!AR117</f>
        <v>0</v>
      </c>
      <c r="AP108" s="78" t="str">
        <f>IF(MIR_2021!AS117="","-",MIR_2021!AS117)</f>
        <v>-</v>
      </c>
      <c r="AQ108" s="68">
        <f>+MIR_2021!AT117</f>
        <v>0</v>
      </c>
      <c r="AR108" s="68" t="str">
        <f ca="1">+IF(MIR_2021!AU117="","-",IF(AT108="No aplica","-",IF(MIR_2021!AU117="Sin avance","Sin avance",IF(MIR_2021!AU117&lt;&gt;"Sin avance",IFERROR(_xlfn.FORMULATEXT(MIR_2021!AU117),CONCATENATE("=",MIR_2021!AU117)),"0"))))</f>
        <v>-</v>
      </c>
      <c r="AS108" s="68">
        <f>+MIR_2021!AV117</f>
        <v>0</v>
      </c>
      <c r="AT108" s="68">
        <f>+MIR_2021!AW117</f>
        <v>0</v>
      </c>
      <c r="AU108" s="68">
        <f>+MIR_2021!AX117</f>
        <v>0</v>
      </c>
      <c r="AV108" s="78" t="str">
        <f>IF(MIR_2021!AY117="","-",MIR_2021!AY117)</f>
        <v>-</v>
      </c>
      <c r="AW108" s="68">
        <f>+MIR_2021!AZ117</f>
        <v>0</v>
      </c>
      <c r="AX108" s="70" t="str">
        <f ca="1">+IF(MIR_2021!BA117="","-",IF(AZ108="No aplica","-",IF(MIR_2021!BA117="Sin avance","Sin avance",IF(MIR_2021!BA117&lt;&gt;"Sin avance",IFERROR(_xlfn.FORMULATEXT(MIR_2021!BA117),CONCATENATE("=",MIR_2021!BA117)),"0"))))</f>
        <v>-</v>
      </c>
      <c r="AY108" s="68">
        <f>+MIR_2021!BB117</f>
        <v>0</v>
      </c>
      <c r="AZ108" s="68">
        <f>+MIR_2021!BC117</f>
        <v>0</v>
      </c>
      <c r="BA108" s="68">
        <f>+MIR_2021!BD117</f>
        <v>0</v>
      </c>
      <c r="BB108" s="78" t="str">
        <f>IF(MIR_2021!BE117="","-",MIR_2021!BE117)</f>
        <v>-</v>
      </c>
      <c r="BC108" s="68">
        <f>+MIR_2021!BF117</f>
        <v>0</v>
      </c>
      <c r="BD108" s="68" t="str">
        <f ca="1">+IF(MIR_2021!BG117="","-",IF(BF108="No aplica","-",IF(MIR_2021!BG117="Sin avance","Sin avance",IF(MIR_2021!BG117&lt;&gt;"Sin avance",IFERROR(_xlfn.FORMULATEXT(MIR_2021!BG117),CONCATENATE("=",MIR_2021!BG117)),"0"))))</f>
        <v>-</v>
      </c>
      <c r="BE108" s="68">
        <f>+MIR_2021!BH117</f>
        <v>0</v>
      </c>
      <c r="BF108" s="68">
        <f>+MIR_2021!BI117</f>
        <v>0</v>
      </c>
      <c r="BG108" s="68">
        <f>+MIR_2021!BJ117</f>
        <v>0</v>
      </c>
      <c r="BH108" s="78" t="str">
        <f>IF(MIR_2021!BK117="","-",MIR_2021!BK117)</f>
        <v>-</v>
      </c>
      <c r="BI108" s="68">
        <f>+MIR_2021!AH117</f>
        <v>0</v>
      </c>
      <c r="BJ108" s="71" t="str">
        <f ca="1">+IF(MIR_2021!AI117="","-",IF(BL108="No aplica","-",IF(MIR_2021!AI117="Sin avance","Sin avance",IF(MIR_2021!AI117&lt;&gt;"Sin avance",IFERROR(_xlfn.FORMULATEXT(MIR_2021!AI117),CONCATENATE("=",MIR_2021!AI117)),"-"))))</f>
        <v>-</v>
      </c>
      <c r="BK108" s="68">
        <f>+MIR_2021!AJ117</f>
        <v>0</v>
      </c>
      <c r="BL108" s="68">
        <f>+MIR_2021!AK117</f>
        <v>0</v>
      </c>
      <c r="BM108" s="68">
        <f>+MIR_2021!AL117</f>
        <v>0</v>
      </c>
      <c r="BN108" s="78" t="str">
        <f>IF(MIR_2021!AM117="","-",MIR_2021!AM117)</f>
        <v>-</v>
      </c>
      <c r="BO108" s="119" t="str">
        <f>IF(MIR_2021!BL117="","-",MIR_2021!BL117)</f>
        <v>-</v>
      </c>
      <c r="BP108" s="119" t="str">
        <f>IF(MIR_2021!BM117="","-",MIR_2021!BM117)</f>
        <v>-</v>
      </c>
      <c r="BQ108" s="119" t="str">
        <f>IF(MIR_2021!BN117="","-",MIR_2021!BN117)</f>
        <v>-</v>
      </c>
      <c r="BR108" s="119" t="str">
        <f>IF(MIR_2021!BO117="","-",MIR_2021!BO117)</f>
        <v>-</v>
      </c>
      <c r="BS108" s="74" t="str">
        <f>IF(MIR_2021!BP117="","-",MIR_2021!BP117)</f>
        <v>-</v>
      </c>
      <c r="BT108" s="119" t="str">
        <f>IF(MIR_2021!BR117="","-",MIR_2021!BR117)</f>
        <v>-</v>
      </c>
      <c r="BU108" s="119" t="str">
        <f>IF(MIR_2021!BS117="","-",MIR_2021!BS117)</f>
        <v>-</v>
      </c>
      <c r="BV108" s="74" t="str">
        <f>IF(MIR_2021!BT117="","-",MIR_2021!BT117)</f>
        <v>-</v>
      </c>
      <c r="BW108" s="74" t="str">
        <f>IF(MIR_2021!BU117="","-",MIR_2021!BU117)</f>
        <v>-</v>
      </c>
      <c r="BX108" s="74" t="str">
        <f>IF(MIR_2021!BV117="","-",MIR_2021!BV117)</f>
        <v>-</v>
      </c>
      <c r="BY108" s="74" t="str">
        <f>IF(MIR_2021!BW117="","-",MIR_2021!BW117)</f>
        <v>-</v>
      </c>
      <c r="BZ108" s="74" t="str">
        <f>IF(MIR_2021!BX117="","-",MIR_2021!BX117)</f>
        <v>-</v>
      </c>
      <c r="CA108" s="119" t="str">
        <f>IF(MIR_2021!BY117="","-",MIR_2021!BY117)</f>
        <v>-</v>
      </c>
      <c r="CB108" s="119" t="str">
        <f>IF(MIR_2021!BZ117="","-",MIR_2021!BZ117)</f>
        <v>-</v>
      </c>
      <c r="CC108" s="74" t="str">
        <f>IF(MIR_2021!CA117="","-",MIR_2021!CA117)</f>
        <v>-</v>
      </c>
      <c r="CD108" s="74" t="str">
        <f>IF(MIR_2021!CB117="","-",MIR_2021!CB117)</f>
        <v>-</v>
      </c>
      <c r="CE108" s="74" t="str">
        <f>IF(MIR_2021!CC117="","-",MIR_2021!CC117)</f>
        <v>-</v>
      </c>
      <c r="CF108" s="74" t="str">
        <f>IF(MIR_2021!CD117="","-",MIR_2021!CD117)</f>
        <v>-</v>
      </c>
      <c r="CG108" s="74" t="str">
        <f>IF(MIR_2021!CE117="","-",MIR_2021!CE117)</f>
        <v>-</v>
      </c>
      <c r="CH108" s="119" t="str">
        <f>IF(MIR_2021!CF117="","-",MIR_2021!CF117)</f>
        <v>-</v>
      </c>
      <c r="CI108" s="119" t="str">
        <f>IF(MIR_2021!CG117="","-",MIR_2021!CG117)</f>
        <v>-</v>
      </c>
      <c r="CJ108" s="74" t="str">
        <f>IF(MIR_2021!CH117="","-",MIR_2021!CH117)</f>
        <v>-</v>
      </c>
      <c r="CK108" s="74" t="str">
        <f>IF(MIR_2021!CI117="","-",MIR_2021!CI117)</f>
        <v>-</v>
      </c>
      <c r="CL108" s="74" t="str">
        <f>IF(MIR_2021!CJ117="","-",MIR_2021!CJ117)</f>
        <v>-</v>
      </c>
      <c r="CM108" s="74" t="str">
        <f>IF(MIR_2021!CK117="","-",MIR_2021!CK117)</f>
        <v>-</v>
      </c>
      <c r="CN108" s="74" t="str">
        <f>IF(MIR_2021!CL117="","-",MIR_2021!CL117)</f>
        <v>-</v>
      </c>
      <c r="CO108" s="119" t="str">
        <f>IF(MIR_2021!CM117="","-",MIR_2021!CM117)</f>
        <v>-</v>
      </c>
      <c r="CP108" s="119" t="str">
        <f>IF(MIR_2021!CN117="","-",MIR_2021!CN117)</f>
        <v>-</v>
      </c>
      <c r="CQ108" s="74" t="str">
        <f>IF(MIR_2021!CO117="","-",MIR_2021!CO117)</f>
        <v>-</v>
      </c>
      <c r="CR108" s="74" t="str">
        <f>IF(MIR_2021!CP117="","-",MIR_2021!CP117)</f>
        <v>-</v>
      </c>
      <c r="CS108" s="74" t="str">
        <f>IF(MIR_2021!CQ117="","-",MIR_2021!CQ117)</f>
        <v>-</v>
      </c>
      <c r="CT108" s="74" t="str">
        <f>IF(MIR_2021!CR117="","-",MIR_2021!CR117)</f>
        <v>-</v>
      </c>
      <c r="CU108" s="74" t="str">
        <f>IF(MIR_2021!CS117="","-",MIR_2021!CS117)</f>
        <v>-</v>
      </c>
    </row>
    <row r="109" spans="1:99" s="68" customFormat="1" ht="13" x14ac:dyDescent="0.15">
      <c r="A109" s="67">
        <f>+VLOOKUP($D109,Catálogos!$A$14:$E$40,5,0)</f>
        <v>2</v>
      </c>
      <c r="B109" s="69" t="str">
        <f>+VLOOKUP(D109,Catálogos!$A$14:$C$40,3,FALSE)</f>
        <v>Promover el pleno ejercicio de los derechos de acceso a la información pública y de protección de datos personales, así como la transparencia y apertura de las instituciones públicas.</v>
      </c>
      <c r="C109" s="69" t="str">
        <f>+VLOOKUP(D109,Catálogos!$A$14:$F$40,6,FALSE)</f>
        <v>Presidencia</v>
      </c>
      <c r="D109" s="68" t="str">
        <f>+MID(MIR_2021!$D$6,1,3)</f>
        <v>170</v>
      </c>
      <c r="E109" s="69" t="str">
        <f>+MID(MIR_2021!$D$6,7,150)</f>
        <v>Dirección General de Comunicación Social y Difusión</v>
      </c>
      <c r="F109" s="68" t="str">
        <f>IF(MIR_2021!B118=0,F108,MIR_2021!B118)</f>
        <v>GOA09</v>
      </c>
      <c r="G109" s="68" t="str">
        <f>IF(MIR_2021!C118=0,G108,MIR_2021!C118)</f>
        <v>Actividad</v>
      </c>
      <c r="H109" s="69" t="str">
        <f>IF(MIR_2021!D118="",H108,MIR_2021!D118)</f>
        <v>2.2 Aplicación de una encuesta institucional de diagnóstico de los instrumentos de comunicación interna y el impacto de sus mensajes entre el personal del Instituto.</v>
      </c>
      <c r="I109" s="69">
        <f>+MIR_2021!E118</f>
        <v>0</v>
      </c>
      <c r="J109" s="69">
        <f>+MIR_2021!F118</f>
        <v>0</v>
      </c>
      <c r="K109" s="69">
        <f>+MIR_2021!G118</f>
        <v>0</v>
      </c>
      <c r="L109" s="69">
        <f>+MIR_2021!H118</f>
        <v>0</v>
      </c>
      <c r="M109" s="69">
        <f>+MIR_2021!I118</f>
        <v>0</v>
      </c>
      <c r="N109" s="69">
        <f>+MIR_2021!J118</f>
        <v>0</v>
      </c>
      <c r="O109" s="69">
        <f>+MIR_2021!K118</f>
        <v>0</v>
      </c>
      <c r="P109" s="69">
        <f>+MIR_2021!L118</f>
        <v>0</v>
      </c>
      <c r="Q109" s="69">
        <f>+MIR_2021!M118</f>
        <v>0</v>
      </c>
      <c r="R109" s="69">
        <f>+MIR_2021!N118</f>
        <v>0</v>
      </c>
      <c r="S109" s="69">
        <f>+MIR_2021!O118</f>
        <v>0</v>
      </c>
      <c r="T109" s="69">
        <f>+MIR_2021!P118</f>
        <v>0</v>
      </c>
      <c r="U109" s="69">
        <f>+MIR_2021!Q118</f>
        <v>0</v>
      </c>
      <c r="V109" s="69" t="str">
        <f>IF(MIR_2021!R118=0,V108,MIR_2021!R118)</f>
        <v>Anual</v>
      </c>
      <c r="W109" s="69" t="str">
        <f>IF(MIR_2021!S118=0,W108,MIR_2021!S118)</f>
        <v>Porcentaje</v>
      </c>
      <c r="X109" s="69">
        <f>+MIR_2021!V118</f>
        <v>0</v>
      </c>
      <c r="Y109" s="69">
        <f>+MIR_2021!W118</f>
        <v>0</v>
      </c>
      <c r="Z109" s="69">
        <f>+MIR_2021!X118</f>
        <v>0</v>
      </c>
      <c r="AA109" s="69" t="str">
        <f>IF(AND(MIR_2021!Y118="",H109=H108),AA108,MIR_2021!Y118)</f>
        <v>Los resultados de la encuesta son obtenidos en tiempo y forma.</v>
      </c>
      <c r="AB109" s="69">
        <f>+MIR_2021!Z118</f>
        <v>0</v>
      </c>
      <c r="AC109" s="69">
        <f>+MIR_2021!AA118</f>
        <v>0</v>
      </c>
      <c r="AD109" s="69">
        <f>+MIR_2021!AB118</f>
        <v>0</v>
      </c>
      <c r="AE109" s="77">
        <f>+MIR_2021!AC118</f>
        <v>0</v>
      </c>
      <c r="AF109" s="77">
        <f>+MIR_2021!AD118</f>
        <v>0</v>
      </c>
      <c r="AG109" s="68">
        <f>+MIR_2021!AE118</f>
        <v>0</v>
      </c>
      <c r="AH109" s="68">
        <f>+MIR_2021!AF118</f>
        <v>0</v>
      </c>
      <c r="AI109" s="68">
        <f>+MIR_2021!AG118</f>
        <v>0</v>
      </c>
      <c r="AJ109" s="68">
        <f>+MIR_2021!AH118</f>
        <v>0</v>
      </c>
      <c r="AK109" s="68">
        <f>+MIR_2021!AN118</f>
        <v>0</v>
      </c>
      <c r="AL109" s="68" t="str">
        <f ca="1">IF(MIR_2021!AO118="","-",IF(AN109="No aplica","-",IF(MIR_2021!AO118="Sin avance","Sin avance",IF(MIR_2021!AO118&lt;&gt;"Sin avance",IFERROR(_xlfn.FORMULATEXT(MIR_2021!AO118),CONCATENATE("=",MIR_2021!AO118)),"0"))))</f>
        <v>-</v>
      </c>
      <c r="AM109" s="68">
        <f>+MIR_2021!AP118</f>
        <v>0</v>
      </c>
      <c r="AN109" s="68">
        <f>+MIR_2021!AQ118</f>
        <v>0</v>
      </c>
      <c r="AO109" s="68">
        <f>+MIR_2021!AR118</f>
        <v>0</v>
      </c>
      <c r="AP109" s="78" t="str">
        <f>IF(MIR_2021!AS118="","-",MIR_2021!AS118)</f>
        <v>-</v>
      </c>
      <c r="AQ109" s="68">
        <f>+MIR_2021!AT118</f>
        <v>0</v>
      </c>
      <c r="AR109" s="68" t="str">
        <f ca="1">+IF(MIR_2021!AU118="","-",IF(AT109="No aplica","-",IF(MIR_2021!AU118="Sin avance","Sin avance",IF(MIR_2021!AU118&lt;&gt;"Sin avance",IFERROR(_xlfn.FORMULATEXT(MIR_2021!AU118),CONCATENATE("=",MIR_2021!AU118)),"0"))))</f>
        <v>-</v>
      </c>
      <c r="AS109" s="68">
        <f>+MIR_2021!AV118</f>
        <v>0</v>
      </c>
      <c r="AT109" s="68">
        <f>+MIR_2021!AW118</f>
        <v>0</v>
      </c>
      <c r="AU109" s="68">
        <f>+MIR_2021!AX118</f>
        <v>0</v>
      </c>
      <c r="AV109" s="78" t="str">
        <f>IF(MIR_2021!AY118="","-",MIR_2021!AY118)</f>
        <v>-</v>
      </c>
      <c r="AW109" s="68">
        <f>+MIR_2021!AZ118</f>
        <v>0</v>
      </c>
      <c r="AX109" s="70" t="str">
        <f ca="1">+IF(MIR_2021!BA118="","-",IF(AZ109="No aplica","-",IF(MIR_2021!BA118="Sin avance","Sin avance",IF(MIR_2021!BA118&lt;&gt;"Sin avance",IFERROR(_xlfn.FORMULATEXT(MIR_2021!BA118),CONCATENATE("=",MIR_2021!BA118)),"0"))))</f>
        <v>-</v>
      </c>
      <c r="AY109" s="68">
        <f>+MIR_2021!BB118</f>
        <v>0</v>
      </c>
      <c r="AZ109" s="68">
        <f>+MIR_2021!BC118</f>
        <v>0</v>
      </c>
      <c r="BA109" s="68">
        <f>+MIR_2021!BD118</f>
        <v>0</v>
      </c>
      <c r="BB109" s="78" t="str">
        <f>IF(MIR_2021!BE118="","-",MIR_2021!BE118)</f>
        <v>-</v>
      </c>
      <c r="BC109" s="68">
        <f>+MIR_2021!BF118</f>
        <v>0</v>
      </c>
      <c r="BD109" s="68" t="str">
        <f ca="1">+IF(MIR_2021!BG118="","-",IF(BF109="No aplica","-",IF(MIR_2021!BG118="Sin avance","Sin avance",IF(MIR_2021!BG118&lt;&gt;"Sin avance",IFERROR(_xlfn.FORMULATEXT(MIR_2021!BG118),CONCATENATE("=",MIR_2021!BG118)),"0"))))</f>
        <v>-</v>
      </c>
      <c r="BE109" s="68">
        <f>+MIR_2021!BH118</f>
        <v>0</v>
      </c>
      <c r="BF109" s="68">
        <f>+MIR_2021!BI118</f>
        <v>0</v>
      </c>
      <c r="BG109" s="68">
        <f>+MIR_2021!BJ118</f>
        <v>0</v>
      </c>
      <c r="BH109" s="78" t="str">
        <f>IF(MIR_2021!BK118="","-",MIR_2021!BK118)</f>
        <v>-</v>
      </c>
      <c r="BI109" s="68">
        <f>+MIR_2021!AH118</f>
        <v>0</v>
      </c>
      <c r="BJ109" s="71" t="str">
        <f ca="1">+IF(MIR_2021!AI118="","-",IF(BL109="No aplica","-",IF(MIR_2021!AI118="Sin avance","Sin avance",IF(MIR_2021!AI118&lt;&gt;"Sin avance",IFERROR(_xlfn.FORMULATEXT(MIR_2021!AI118),CONCATENATE("=",MIR_2021!AI118)),"-"))))</f>
        <v>-</v>
      </c>
      <c r="BK109" s="68">
        <f>+MIR_2021!AJ118</f>
        <v>0</v>
      </c>
      <c r="BL109" s="68">
        <f>+MIR_2021!AK118</f>
        <v>0</v>
      </c>
      <c r="BM109" s="68">
        <f>+MIR_2021!AL118</f>
        <v>0</v>
      </c>
      <c r="BN109" s="78" t="str">
        <f>IF(MIR_2021!AM118="","-",MIR_2021!AM118)</f>
        <v>-</v>
      </c>
      <c r="BO109" s="119" t="str">
        <f>IF(MIR_2021!BL118="","-",MIR_2021!BL118)</f>
        <v>-</v>
      </c>
      <c r="BP109" s="119" t="str">
        <f>IF(MIR_2021!BM118="","-",MIR_2021!BM118)</f>
        <v>-</v>
      </c>
      <c r="BQ109" s="119" t="str">
        <f>IF(MIR_2021!BN118="","-",MIR_2021!BN118)</f>
        <v>-</v>
      </c>
      <c r="BR109" s="119" t="str">
        <f>IF(MIR_2021!BO118="","-",MIR_2021!BO118)</f>
        <v>-</v>
      </c>
      <c r="BS109" s="74" t="str">
        <f>IF(MIR_2021!BP118="","-",MIR_2021!BP118)</f>
        <v>-</v>
      </c>
      <c r="BT109" s="119" t="str">
        <f>IF(MIR_2021!BR118="","-",MIR_2021!BR118)</f>
        <v>-</v>
      </c>
      <c r="BU109" s="119" t="str">
        <f>IF(MIR_2021!BS118="","-",MIR_2021!BS118)</f>
        <v>-</v>
      </c>
      <c r="BV109" s="74" t="str">
        <f>IF(MIR_2021!BT118="","-",MIR_2021!BT118)</f>
        <v>-</v>
      </c>
      <c r="BW109" s="74" t="str">
        <f>IF(MIR_2021!BU118="","-",MIR_2021!BU118)</f>
        <v>-</v>
      </c>
      <c r="BX109" s="74" t="str">
        <f>IF(MIR_2021!BV118="","-",MIR_2021!BV118)</f>
        <v>-</v>
      </c>
      <c r="BY109" s="74" t="str">
        <f>IF(MIR_2021!BW118="","-",MIR_2021!BW118)</f>
        <v>-</v>
      </c>
      <c r="BZ109" s="74" t="str">
        <f>IF(MIR_2021!BX118="","-",MIR_2021!BX118)</f>
        <v>-</v>
      </c>
      <c r="CA109" s="119" t="str">
        <f>IF(MIR_2021!BY118="","-",MIR_2021!BY118)</f>
        <v>-</v>
      </c>
      <c r="CB109" s="119" t="str">
        <f>IF(MIR_2021!BZ118="","-",MIR_2021!BZ118)</f>
        <v>-</v>
      </c>
      <c r="CC109" s="74" t="str">
        <f>IF(MIR_2021!CA118="","-",MIR_2021!CA118)</f>
        <v>-</v>
      </c>
      <c r="CD109" s="74" t="str">
        <f>IF(MIR_2021!CB118="","-",MIR_2021!CB118)</f>
        <v>-</v>
      </c>
      <c r="CE109" s="74" t="str">
        <f>IF(MIR_2021!CC118="","-",MIR_2021!CC118)</f>
        <v>-</v>
      </c>
      <c r="CF109" s="74" t="str">
        <f>IF(MIR_2021!CD118="","-",MIR_2021!CD118)</f>
        <v>-</v>
      </c>
      <c r="CG109" s="74" t="str">
        <f>IF(MIR_2021!CE118="","-",MIR_2021!CE118)</f>
        <v>-</v>
      </c>
      <c r="CH109" s="119" t="str">
        <f>IF(MIR_2021!CF118="","-",MIR_2021!CF118)</f>
        <v>-</v>
      </c>
      <c r="CI109" s="119" t="str">
        <f>IF(MIR_2021!CG118="","-",MIR_2021!CG118)</f>
        <v>-</v>
      </c>
      <c r="CJ109" s="74" t="str">
        <f>IF(MIR_2021!CH118="","-",MIR_2021!CH118)</f>
        <v>-</v>
      </c>
      <c r="CK109" s="74" t="str">
        <f>IF(MIR_2021!CI118="","-",MIR_2021!CI118)</f>
        <v>-</v>
      </c>
      <c r="CL109" s="74" t="str">
        <f>IF(MIR_2021!CJ118="","-",MIR_2021!CJ118)</f>
        <v>-</v>
      </c>
      <c r="CM109" s="74" t="str">
        <f>IF(MIR_2021!CK118="","-",MIR_2021!CK118)</f>
        <v>-</v>
      </c>
      <c r="CN109" s="74" t="str">
        <f>IF(MIR_2021!CL118="","-",MIR_2021!CL118)</f>
        <v>-</v>
      </c>
      <c r="CO109" s="119" t="str">
        <f>IF(MIR_2021!CM118="","-",MIR_2021!CM118)</f>
        <v>-</v>
      </c>
      <c r="CP109" s="119" t="str">
        <f>IF(MIR_2021!CN118="","-",MIR_2021!CN118)</f>
        <v>-</v>
      </c>
      <c r="CQ109" s="74" t="str">
        <f>IF(MIR_2021!CO118="","-",MIR_2021!CO118)</f>
        <v>-</v>
      </c>
      <c r="CR109" s="74" t="str">
        <f>IF(MIR_2021!CP118="","-",MIR_2021!CP118)</f>
        <v>-</v>
      </c>
      <c r="CS109" s="74" t="str">
        <f>IF(MIR_2021!CQ118="","-",MIR_2021!CQ118)</f>
        <v>-</v>
      </c>
      <c r="CT109" s="74" t="str">
        <f>IF(MIR_2021!CR118="","-",MIR_2021!CR118)</f>
        <v>-</v>
      </c>
      <c r="CU109" s="74" t="str">
        <f>IF(MIR_2021!CS118="","-",MIR_2021!CS118)</f>
        <v>-</v>
      </c>
    </row>
    <row r="110" spans="1:99" s="68" customFormat="1" ht="13" x14ac:dyDescent="0.15">
      <c r="A110" s="67">
        <f>+VLOOKUP($D110,Catálogos!$A$14:$E$40,5,0)</f>
        <v>2</v>
      </c>
      <c r="B110" s="69" t="str">
        <f>+VLOOKUP(D110,Catálogos!$A$14:$C$40,3,FALSE)</f>
        <v>Promover el pleno ejercicio de los derechos de acceso a la información pública y de protección de datos personales, así como la transparencia y apertura de las instituciones públicas.</v>
      </c>
      <c r="C110" s="69" t="str">
        <f>+VLOOKUP(D110,Catálogos!$A$14:$F$40,6,FALSE)</f>
        <v>Presidencia</v>
      </c>
      <c r="D110" s="68" t="str">
        <f>+MID(MIR_2021!$D$6,1,3)</f>
        <v>170</v>
      </c>
      <c r="E110" s="69" t="str">
        <f>+MID(MIR_2021!$D$6,7,150)</f>
        <v>Dirección General de Comunicación Social y Difusión</v>
      </c>
      <c r="F110" s="68" t="str">
        <f>IF(MIR_2021!B119=0,F109,MIR_2021!B119)</f>
        <v>GOA09</v>
      </c>
      <c r="G110" s="68" t="str">
        <f>IF(MIR_2021!C119=0,G109,MIR_2021!C119)</f>
        <v>Actividad</v>
      </c>
      <c r="H110" s="69" t="str">
        <f>IF(MIR_2021!D119="",H109,MIR_2021!D119)</f>
        <v>2.2 Aplicación de una encuesta institucional de diagnóstico de los instrumentos de comunicación interna y el impacto de sus mensajes entre el personal del Instituto.</v>
      </c>
      <c r="I110" s="69">
        <f>+MIR_2021!E119</f>
        <v>0</v>
      </c>
      <c r="J110" s="69">
        <f>+MIR_2021!F119</f>
        <v>0</v>
      </c>
      <c r="K110" s="69">
        <f>+MIR_2021!G119</f>
        <v>0</v>
      </c>
      <c r="L110" s="69">
        <f>+MIR_2021!H119</f>
        <v>0</v>
      </c>
      <c r="M110" s="69">
        <f>+MIR_2021!I119</f>
        <v>0</v>
      </c>
      <c r="N110" s="69">
        <f>+MIR_2021!J119</f>
        <v>0</v>
      </c>
      <c r="O110" s="69">
        <f>+MIR_2021!K119</f>
        <v>0</v>
      </c>
      <c r="P110" s="69">
        <f>+MIR_2021!L119</f>
        <v>0</v>
      </c>
      <c r="Q110" s="69">
        <f>+MIR_2021!M119</f>
        <v>0</v>
      </c>
      <c r="R110" s="69">
        <f>+MIR_2021!N119</f>
        <v>0</v>
      </c>
      <c r="S110" s="69">
        <f>+MIR_2021!O119</f>
        <v>0</v>
      </c>
      <c r="T110" s="69">
        <f>+MIR_2021!P119</f>
        <v>0</v>
      </c>
      <c r="U110" s="69">
        <f>+MIR_2021!Q119</f>
        <v>0</v>
      </c>
      <c r="V110" s="69" t="str">
        <f>IF(MIR_2021!R119=0,V109,MIR_2021!R119)</f>
        <v>Anual</v>
      </c>
      <c r="W110" s="69" t="str">
        <f>IF(MIR_2021!S119=0,W109,MIR_2021!S119)</f>
        <v>Porcentaje</v>
      </c>
      <c r="X110" s="69">
        <f>+MIR_2021!V119</f>
        <v>0</v>
      </c>
      <c r="Y110" s="69">
        <f>+MIR_2021!W119</f>
        <v>0</v>
      </c>
      <c r="Z110" s="69">
        <f>+MIR_2021!X119</f>
        <v>0</v>
      </c>
      <c r="AA110" s="69" t="str">
        <f>IF(AND(MIR_2021!Y119="",H110=H109),AA109,MIR_2021!Y119)</f>
        <v>Los resultados de la encuesta son obtenidos en tiempo y forma.</v>
      </c>
      <c r="AB110" s="69">
        <f>+MIR_2021!Z119</f>
        <v>0</v>
      </c>
      <c r="AC110" s="69">
        <f>+MIR_2021!AA119</f>
        <v>0</v>
      </c>
      <c r="AD110" s="69">
        <f>+MIR_2021!AB119</f>
        <v>0</v>
      </c>
      <c r="AE110" s="77">
        <f>+MIR_2021!AC119</f>
        <v>0</v>
      </c>
      <c r="AF110" s="77">
        <f>+MIR_2021!AD119</f>
        <v>0</v>
      </c>
      <c r="AG110" s="68">
        <f>+MIR_2021!AE119</f>
        <v>0</v>
      </c>
      <c r="AH110" s="68">
        <f>+MIR_2021!AF119</f>
        <v>0</v>
      </c>
      <c r="AI110" s="68">
        <f>+MIR_2021!AG119</f>
        <v>0</v>
      </c>
      <c r="AJ110" s="68">
        <f>+MIR_2021!AH119</f>
        <v>0</v>
      </c>
      <c r="AK110" s="68">
        <f>+MIR_2021!AN119</f>
        <v>0</v>
      </c>
      <c r="AL110" s="68" t="str">
        <f ca="1">IF(MIR_2021!AO119="","-",IF(AN110="No aplica","-",IF(MIR_2021!AO119="Sin avance","Sin avance",IF(MIR_2021!AO119&lt;&gt;"Sin avance",IFERROR(_xlfn.FORMULATEXT(MIR_2021!AO119),CONCATENATE("=",MIR_2021!AO119)),"0"))))</f>
        <v>-</v>
      </c>
      <c r="AM110" s="68">
        <f>+MIR_2021!AP119</f>
        <v>0</v>
      </c>
      <c r="AN110" s="68">
        <f>+MIR_2021!AQ119</f>
        <v>0</v>
      </c>
      <c r="AO110" s="68">
        <f>+MIR_2021!AR119</f>
        <v>0</v>
      </c>
      <c r="AP110" s="78" t="str">
        <f>IF(MIR_2021!AS119="","-",MIR_2021!AS119)</f>
        <v>-</v>
      </c>
      <c r="AQ110" s="68">
        <f>+MIR_2021!AT119</f>
        <v>0</v>
      </c>
      <c r="AR110" s="68" t="str">
        <f ca="1">+IF(MIR_2021!AU119="","-",IF(AT110="No aplica","-",IF(MIR_2021!AU119="Sin avance","Sin avance",IF(MIR_2021!AU119&lt;&gt;"Sin avance",IFERROR(_xlfn.FORMULATEXT(MIR_2021!AU119),CONCATENATE("=",MIR_2021!AU119)),"0"))))</f>
        <v>-</v>
      </c>
      <c r="AS110" s="68">
        <f>+MIR_2021!AV119</f>
        <v>0</v>
      </c>
      <c r="AT110" s="68">
        <f>+MIR_2021!AW119</f>
        <v>0</v>
      </c>
      <c r="AU110" s="68">
        <f>+MIR_2021!AX119</f>
        <v>0</v>
      </c>
      <c r="AV110" s="78" t="str">
        <f>IF(MIR_2021!AY119="","-",MIR_2021!AY119)</f>
        <v>-</v>
      </c>
      <c r="AW110" s="68">
        <f>+MIR_2021!AZ119</f>
        <v>0</v>
      </c>
      <c r="AX110" s="70" t="str">
        <f ca="1">+IF(MIR_2021!BA119="","-",IF(AZ110="No aplica","-",IF(MIR_2021!BA119="Sin avance","Sin avance",IF(MIR_2021!BA119&lt;&gt;"Sin avance",IFERROR(_xlfn.FORMULATEXT(MIR_2021!BA119),CONCATENATE("=",MIR_2021!BA119)),"0"))))</f>
        <v>-</v>
      </c>
      <c r="AY110" s="68">
        <f>+MIR_2021!BB119</f>
        <v>0</v>
      </c>
      <c r="AZ110" s="68">
        <f>+MIR_2021!BC119</f>
        <v>0</v>
      </c>
      <c r="BA110" s="68">
        <f>+MIR_2021!BD119</f>
        <v>0</v>
      </c>
      <c r="BB110" s="78" t="str">
        <f>IF(MIR_2021!BE119="","-",MIR_2021!BE119)</f>
        <v>-</v>
      </c>
      <c r="BC110" s="68">
        <f>+MIR_2021!BF119</f>
        <v>0</v>
      </c>
      <c r="BD110" s="68" t="str">
        <f ca="1">+IF(MIR_2021!BG119="","-",IF(BF110="No aplica","-",IF(MIR_2021!BG119="Sin avance","Sin avance",IF(MIR_2021!BG119&lt;&gt;"Sin avance",IFERROR(_xlfn.FORMULATEXT(MIR_2021!BG119),CONCATENATE("=",MIR_2021!BG119)),"0"))))</f>
        <v>-</v>
      </c>
      <c r="BE110" s="68">
        <f>+MIR_2021!BH119</f>
        <v>0</v>
      </c>
      <c r="BF110" s="68">
        <f>+MIR_2021!BI119</f>
        <v>0</v>
      </c>
      <c r="BG110" s="68">
        <f>+MIR_2021!BJ119</f>
        <v>0</v>
      </c>
      <c r="BH110" s="78" t="str">
        <f>IF(MIR_2021!BK119="","-",MIR_2021!BK119)</f>
        <v>-</v>
      </c>
      <c r="BI110" s="68">
        <f>+MIR_2021!AH119</f>
        <v>0</v>
      </c>
      <c r="BJ110" s="71" t="str">
        <f ca="1">+IF(MIR_2021!AI119="","-",IF(BL110="No aplica","-",IF(MIR_2021!AI119="Sin avance","Sin avance",IF(MIR_2021!AI119&lt;&gt;"Sin avance",IFERROR(_xlfn.FORMULATEXT(MIR_2021!AI119),CONCATENATE("=",MIR_2021!AI119)),"-"))))</f>
        <v>-</v>
      </c>
      <c r="BK110" s="68">
        <f>+MIR_2021!AJ119</f>
        <v>0</v>
      </c>
      <c r="BL110" s="68">
        <f>+MIR_2021!AK119</f>
        <v>0</v>
      </c>
      <c r="BM110" s="68">
        <f>+MIR_2021!AL119</f>
        <v>0</v>
      </c>
      <c r="BN110" s="78" t="str">
        <f>IF(MIR_2021!AM119="","-",MIR_2021!AM119)</f>
        <v>-</v>
      </c>
      <c r="BO110" s="119" t="str">
        <f>IF(MIR_2021!BL119="","-",MIR_2021!BL119)</f>
        <v>-</v>
      </c>
      <c r="BP110" s="119" t="str">
        <f>IF(MIR_2021!BM119="","-",MIR_2021!BM119)</f>
        <v>-</v>
      </c>
      <c r="BQ110" s="119" t="str">
        <f>IF(MIR_2021!BN119="","-",MIR_2021!BN119)</f>
        <v>-</v>
      </c>
      <c r="BR110" s="119" t="str">
        <f>IF(MIR_2021!BO119="","-",MIR_2021!BO119)</f>
        <v>-</v>
      </c>
      <c r="BS110" s="74" t="str">
        <f>IF(MIR_2021!BP119="","-",MIR_2021!BP119)</f>
        <v>-</v>
      </c>
      <c r="BT110" s="119" t="str">
        <f>IF(MIR_2021!BR119="","-",MIR_2021!BR119)</f>
        <v>-</v>
      </c>
      <c r="BU110" s="119" t="str">
        <f>IF(MIR_2021!BS119="","-",MIR_2021!BS119)</f>
        <v>-</v>
      </c>
      <c r="BV110" s="74" t="str">
        <f>IF(MIR_2021!BT119="","-",MIR_2021!BT119)</f>
        <v>-</v>
      </c>
      <c r="BW110" s="74" t="str">
        <f>IF(MIR_2021!BU119="","-",MIR_2021!BU119)</f>
        <v>-</v>
      </c>
      <c r="BX110" s="74" t="str">
        <f>IF(MIR_2021!BV119="","-",MIR_2021!BV119)</f>
        <v>-</v>
      </c>
      <c r="BY110" s="74" t="str">
        <f>IF(MIR_2021!BW119="","-",MIR_2021!BW119)</f>
        <v>-</v>
      </c>
      <c r="BZ110" s="74" t="str">
        <f>IF(MIR_2021!BX119="","-",MIR_2021!BX119)</f>
        <v>-</v>
      </c>
      <c r="CA110" s="119" t="str">
        <f>IF(MIR_2021!BY119="","-",MIR_2021!BY119)</f>
        <v>-</v>
      </c>
      <c r="CB110" s="119" t="str">
        <f>IF(MIR_2021!BZ119="","-",MIR_2021!BZ119)</f>
        <v>-</v>
      </c>
      <c r="CC110" s="74" t="str">
        <f>IF(MIR_2021!CA119="","-",MIR_2021!CA119)</f>
        <v>-</v>
      </c>
      <c r="CD110" s="74" t="str">
        <f>IF(MIR_2021!CB119="","-",MIR_2021!CB119)</f>
        <v>-</v>
      </c>
      <c r="CE110" s="74" t="str">
        <f>IF(MIR_2021!CC119="","-",MIR_2021!CC119)</f>
        <v>-</v>
      </c>
      <c r="CF110" s="74" t="str">
        <f>IF(MIR_2021!CD119="","-",MIR_2021!CD119)</f>
        <v>-</v>
      </c>
      <c r="CG110" s="74" t="str">
        <f>IF(MIR_2021!CE119="","-",MIR_2021!CE119)</f>
        <v>-</v>
      </c>
      <c r="CH110" s="119" t="str">
        <f>IF(MIR_2021!CF119="","-",MIR_2021!CF119)</f>
        <v>-</v>
      </c>
      <c r="CI110" s="119" t="str">
        <f>IF(MIR_2021!CG119="","-",MIR_2021!CG119)</f>
        <v>-</v>
      </c>
      <c r="CJ110" s="74" t="str">
        <f>IF(MIR_2021!CH119="","-",MIR_2021!CH119)</f>
        <v>-</v>
      </c>
      <c r="CK110" s="74" t="str">
        <f>IF(MIR_2021!CI119="","-",MIR_2021!CI119)</f>
        <v>-</v>
      </c>
      <c r="CL110" s="74" t="str">
        <f>IF(MIR_2021!CJ119="","-",MIR_2021!CJ119)</f>
        <v>-</v>
      </c>
      <c r="CM110" s="74" t="str">
        <f>IF(MIR_2021!CK119="","-",MIR_2021!CK119)</f>
        <v>-</v>
      </c>
      <c r="CN110" s="74" t="str">
        <f>IF(MIR_2021!CL119="","-",MIR_2021!CL119)</f>
        <v>-</v>
      </c>
      <c r="CO110" s="119" t="str">
        <f>IF(MIR_2021!CM119="","-",MIR_2021!CM119)</f>
        <v>-</v>
      </c>
      <c r="CP110" s="119" t="str">
        <f>IF(MIR_2021!CN119="","-",MIR_2021!CN119)</f>
        <v>-</v>
      </c>
      <c r="CQ110" s="74" t="str">
        <f>IF(MIR_2021!CO119="","-",MIR_2021!CO119)</f>
        <v>-</v>
      </c>
      <c r="CR110" s="74" t="str">
        <f>IF(MIR_2021!CP119="","-",MIR_2021!CP119)</f>
        <v>-</v>
      </c>
      <c r="CS110" s="74" t="str">
        <f>IF(MIR_2021!CQ119="","-",MIR_2021!CQ119)</f>
        <v>-</v>
      </c>
      <c r="CT110" s="74" t="str">
        <f>IF(MIR_2021!CR119="","-",MIR_2021!CR119)</f>
        <v>-</v>
      </c>
      <c r="CU110" s="74" t="str">
        <f>IF(MIR_2021!CS119="","-",MIR_2021!CS119)</f>
        <v>-</v>
      </c>
    </row>
    <row r="111" spans="1:99" s="68" customFormat="1" ht="13" x14ac:dyDescent="0.15">
      <c r="A111" s="67">
        <f>+VLOOKUP($D111,Catálogos!$A$14:$E$40,5,0)</f>
        <v>2</v>
      </c>
      <c r="B111" s="69" t="str">
        <f>+VLOOKUP(D111,Catálogos!$A$14:$C$40,3,FALSE)</f>
        <v>Promover el pleno ejercicio de los derechos de acceso a la información pública y de protección de datos personales, así como la transparencia y apertura de las instituciones públicas.</v>
      </c>
      <c r="C111" s="69" t="str">
        <f>+VLOOKUP(D111,Catálogos!$A$14:$F$40,6,FALSE)</f>
        <v>Presidencia</v>
      </c>
      <c r="D111" s="68" t="str">
        <f>+MID(MIR_2021!$D$6,1,3)</f>
        <v>170</v>
      </c>
      <c r="E111" s="69" t="str">
        <f>+MID(MIR_2021!$D$6,7,150)</f>
        <v>Dirección General de Comunicación Social y Difusión</v>
      </c>
      <c r="F111" s="68" t="str">
        <f>IF(MIR_2021!B120=0,F110,MIR_2021!B120)</f>
        <v>GOA09</v>
      </c>
      <c r="G111" s="68" t="str">
        <f>IF(MIR_2021!C120=0,G110,MIR_2021!C120)</f>
        <v>Actividad</v>
      </c>
      <c r="H111" s="69" t="str">
        <f>IF(MIR_2021!D120="",H110,MIR_2021!D120)</f>
        <v>2.2 Aplicación de una encuesta institucional de diagnóstico de los instrumentos de comunicación interna y el impacto de sus mensajes entre el personal del Instituto.</v>
      </c>
      <c r="I111" s="69">
        <f>+MIR_2021!E120</f>
        <v>0</v>
      </c>
      <c r="J111" s="69">
        <f>+MIR_2021!F120</f>
        <v>0</v>
      </c>
      <c r="K111" s="69">
        <f>+MIR_2021!G120</f>
        <v>0</v>
      </c>
      <c r="L111" s="69">
        <f>+MIR_2021!H120</f>
        <v>0</v>
      </c>
      <c r="M111" s="69">
        <f>+MIR_2021!I120</f>
        <v>0</v>
      </c>
      <c r="N111" s="69">
        <f>+MIR_2021!J120</f>
        <v>0</v>
      </c>
      <c r="O111" s="69">
        <f>+MIR_2021!K120</f>
        <v>0</v>
      </c>
      <c r="P111" s="69">
        <f>+MIR_2021!L120</f>
        <v>0</v>
      </c>
      <c r="Q111" s="69">
        <f>+MIR_2021!M120</f>
        <v>0</v>
      </c>
      <c r="R111" s="69">
        <f>+MIR_2021!N120</f>
        <v>0</v>
      </c>
      <c r="S111" s="69">
        <f>+MIR_2021!O120</f>
        <v>0</v>
      </c>
      <c r="T111" s="69">
        <f>+MIR_2021!P120</f>
        <v>0</v>
      </c>
      <c r="U111" s="69">
        <f>+MIR_2021!Q120</f>
        <v>0</v>
      </c>
      <c r="V111" s="69" t="str">
        <f>IF(MIR_2021!R120=0,V110,MIR_2021!R120)</f>
        <v>Anual</v>
      </c>
      <c r="W111" s="69" t="str">
        <f>IF(MIR_2021!S120=0,W110,MIR_2021!S120)</f>
        <v>Porcentaje</v>
      </c>
      <c r="X111" s="69">
        <f>+MIR_2021!V120</f>
        <v>0</v>
      </c>
      <c r="Y111" s="69">
        <f>+MIR_2021!W120</f>
        <v>0</v>
      </c>
      <c r="Z111" s="69">
        <f>+MIR_2021!X120</f>
        <v>0</v>
      </c>
      <c r="AA111" s="69" t="str">
        <f>IF(AND(MIR_2021!Y120="",H111=H110),AA110,MIR_2021!Y120)</f>
        <v>Los resultados de la encuesta son obtenidos en tiempo y forma.</v>
      </c>
      <c r="AB111" s="69">
        <f>+MIR_2021!Z120</f>
        <v>0</v>
      </c>
      <c r="AC111" s="69">
        <f>+MIR_2021!AA120</f>
        <v>0</v>
      </c>
      <c r="AD111" s="69">
        <f>+MIR_2021!AB120</f>
        <v>0</v>
      </c>
      <c r="AE111" s="77">
        <f>+MIR_2021!AC120</f>
        <v>0</v>
      </c>
      <c r="AF111" s="77">
        <f>+MIR_2021!AD120</f>
        <v>0</v>
      </c>
      <c r="AG111" s="68">
        <f>+MIR_2021!AE120</f>
        <v>0</v>
      </c>
      <c r="AH111" s="68">
        <f>+MIR_2021!AF120</f>
        <v>0</v>
      </c>
      <c r="AI111" s="68">
        <f>+MIR_2021!AG120</f>
        <v>0</v>
      </c>
      <c r="AJ111" s="68">
        <f>+MIR_2021!AH120</f>
        <v>0</v>
      </c>
      <c r="AK111" s="68">
        <f>+MIR_2021!AN120</f>
        <v>0</v>
      </c>
      <c r="AL111" s="68" t="str">
        <f ca="1">IF(MIR_2021!AO120="","-",IF(AN111="No aplica","-",IF(MIR_2021!AO120="Sin avance","Sin avance",IF(MIR_2021!AO120&lt;&gt;"Sin avance",IFERROR(_xlfn.FORMULATEXT(MIR_2021!AO120),CONCATENATE("=",MIR_2021!AO120)),"0"))))</f>
        <v>-</v>
      </c>
      <c r="AM111" s="68">
        <f>+MIR_2021!AP120</f>
        <v>0</v>
      </c>
      <c r="AN111" s="68">
        <f>+MIR_2021!AQ120</f>
        <v>0</v>
      </c>
      <c r="AO111" s="68">
        <f>+MIR_2021!AR120</f>
        <v>0</v>
      </c>
      <c r="AP111" s="78" t="str">
        <f>IF(MIR_2021!AS120="","-",MIR_2021!AS120)</f>
        <v>-</v>
      </c>
      <c r="AQ111" s="68">
        <f>+MIR_2021!AT120</f>
        <v>0</v>
      </c>
      <c r="AR111" s="68" t="str">
        <f ca="1">+IF(MIR_2021!AU120="","-",IF(AT111="No aplica","-",IF(MIR_2021!AU120="Sin avance","Sin avance",IF(MIR_2021!AU120&lt;&gt;"Sin avance",IFERROR(_xlfn.FORMULATEXT(MIR_2021!AU120),CONCATENATE("=",MIR_2021!AU120)),"0"))))</f>
        <v>-</v>
      </c>
      <c r="AS111" s="68">
        <f>+MIR_2021!AV120</f>
        <v>0</v>
      </c>
      <c r="AT111" s="68">
        <f>+MIR_2021!AW120</f>
        <v>0</v>
      </c>
      <c r="AU111" s="68">
        <f>+MIR_2021!AX120</f>
        <v>0</v>
      </c>
      <c r="AV111" s="78" t="str">
        <f>IF(MIR_2021!AY120="","-",MIR_2021!AY120)</f>
        <v>-</v>
      </c>
      <c r="AW111" s="68">
        <f>+MIR_2021!AZ120</f>
        <v>0</v>
      </c>
      <c r="AX111" s="70" t="str">
        <f ca="1">+IF(MIR_2021!BA120="","-",IF(AZ111="No aplica","-",IF(MIR_2021!BA120="Sin avance","Sin avance",IF(MIR_2021!BA120&lt;&gt;"Sin avance",IFERROR(_xlfn.FORMULATEXT(MIR_2021!BA120),CONCATENATE("=",MIR_2021!BA120)),"0"))))</f>
        <v>-</v>
      </c>
      <c r="AY111" s="68">
        <f>+MIR_2021!BB120</f>
        <v>0</v>
      </c>
      <c r="AZ111" s="68">
        <f>+MIR_2021!BC120</f>
        <v>0</v>
      </c>
      <c r="BA111" s="68">
        <f>+MIR_2021!BD120</f>
        <v>0</v>
      </c>
      <c r="BB111" s="78" t="str">
        <f>IF(MIR_2021!BE120="","-",MIR_2021!BE120)</f>
        <v>-</v>
      </c>
      <c r="BC111" s="68">
        <f>+MIR_2021!BF120</f>
        <v>0</v>
      </c>
      <c r="BD111" s="68" t="str">
        <f ca="1">+IF(MIR_2021!BG120="","-",IF(BF111="No aplica","-",IF(MIR_2021!BG120="Sin avance","Sin avance",IF(MIR_2021!BG120&lt;&gt;"Sin avance",IFERROR(_xlfn.FORMULATEXT(MIR_2021!BG120),CONCATENATE("=",MIR_2021!BG120)),"0"))))</f>
        <v>-</v>
      </c>
      <c r="BE111" s="68">
        <f>+MIR_2021!BH120</f>
        <v>0</v>
      </c>
      <c r="BF111" s="68">
        <f>+MIR_2021!BI120</f>
        <v>0</v>
      </c>
      <c r="BG111" s="68">
        <f>+MIR_2021!BJ120</f>
        <v>0</v>
      </c>
      <c r="BH111" s="78" t="str">
        <f>IF(MIR_2021!BK120="","-",MIR_2021!BK120)</f>
        <v>-</v>
      </c>
      <c r="BI111" s="68">
        <f>+MIR_2021!AH120</f>
        <v>0</v>
      </c>
      <c r="BJ111" s="71" t="str">
        <f ca="1">+IF(MIR_2021!AI120="","-",IF(BL111="No aplica","-",IF(MIR_2021!AI120="Sin avance","Sin avance",IF(MIR_2021!AI120&lt;&gt;"Sin avance",IFERROR(_xlfn.FORMULATEXT(MIR_2021!AI120),CONCATENATE("=",MIR_2021!AI120)),"-"))))</f>
        <v>-</v>
      </c>
      <c r="BK111" s="68">
        <f>+MIR_2021!AJ120</f>
        <v>0</v>
      </c>
      <c r="BL111" s="68">
        <f>+MIR_2021!AK120</f>
        <v>0</v>
      </c>
      <c r="BM111" s="68">
        <f>+MIR_2021!AL120</f>
        <v>0</v>
      </c>
      <c r="BN111" s="78" t="str">
        <f>IF(MIR_2021!AM120="","-",MIR_2021!AM120)</f>
        <v>-</v>
      </c>
      <c r="BO111" s="119" t="str">
        <f>IF(MIR_2021!BL120="","-",MIR_2021!BL120)</f>
        <v>-</v>
      </c>
      <c r="BP111" s="119" t="str">
        <f>IF(MIR_2021!BM120="","-",MIR_2021!BM120)</f>
        <v>-</v>
      </c>
      <c r="BQ111" s="119" t="str">
        <f>IF(MIR_2021!BN120="","-",MIR_2021!BN120)</f>
        <v>-</v>
      </c>
      <c r="BR111" s="119" t="str">
        <f>IF(MIR_2021!BO120="","-",MIR_2021!BO120)</f>
        <v>-</v>
      </c>
      <c r="BS111" s="74" t="str">
        <f>IF(MIR_2021!BP120="","-",MIR_2021!BP120)</f>
        <v>-</v>
      </c>
      <c r="BT111" s="119" t="str">
        <f>IF(MIR_2021!BR120="","-",MIR_2021!BR120)</f>
        <v>-</v>
      </c>
      <c r="BU111" s="119" t="str">
        <f>IF(MIR_2021!BS120="","-",MIR_2021!BS120)</f>
        <v>-</v>
      </c>
      <c r="BV111" s="74" t="str">
        <f>IF(MIR_2021!BT120="","-",MIR_2021!BT120)</f>
        <v>-</v>
      </c>
      <c r="BW111" s="74" t="str">
        <f>IF(MIR_2021!BU120="","-",MIR_2021!BU120)</f>
        <v>-</v>
      </c>
      <c r="BX111" s="74" t="str">
        <f>IF(MIR_2021!BV120="","-",MIR_2021!BV120)</f>
        <v>-</v>
      </c>
      <c r="BY111" s="74" t="str">
        <f>IF(MIR_2021!BW120="","-",MIR_2021!BW120)</f>
        <v>-</v>
      </c>
      <c r="BZ111" s="74" t="str">
        <f>IF(MIR_2021!BX120="","-",MIR_2021!BX120)</f>
        <v>-</v>
      </c>
      <c r="CA111" s="119" t="str">
        <f>IF(MIR_2021!BY120="","-",MIR_2021!BY120)</f>
        <v>-</v>
      </c>
      <c r="CB111" s="119" t="str">
        <f>IF(MIR_2021!BZ120="","-",MIR_2021!BZ120)</f>
        <v>-</v>
      </c>
      <c r="CC111" s="74" t="str">
        <f>IF(MIR_2021!CA120="","-",MIR_2021!CA120)</f>
        <v>-</v>
      </c>
      <c r="CD111" s="74" t="str">
        <f>IF(MIR_2021!CB120="","-",MIR_2021!CB120)</f>
        <v>-</v>
      </c>
      <c r="CE111" s="74" t="str">
        <f>IF(MIR_2021!CC120="","-",MIR_2021!CC120)</f>
        <v>-</v>
      </c>
      <c r="CF111" s="74" t="str">
        <f>IF(MIR_2021!CD120="","-",MIR_2021!CD120)</f>
        <v>-</v>
      </c>
      <c r="CG111" s="74" t="str">
        <f>IF(MIR_2021!CE120="","-",MIR_2021!CE120)</f>
        <v>-</v>
      </c>
      <c r="CH111" s="119" t="str">
        <f>IF(MIR_2021!CF120="","-",MIR_2021!CF120)</f>
        <v>-</v>
      </c>
      <c r="CI111" s="119" t="str">
        <f>IF(MIR_2021!CG120="","-",MIR_2021!CG120)</f>
        <v>-</v>
      </c>
      <c r="CJ111" s="74" t="str">
        <f>IF(MIR_2021!CH120="","-",MIR_2021!CH120)</f>
        <v>-</v>
      </c>
      <c r="CK111" s="74" t="str">
        <f>IF(MIR_2021!CI120="","-",MIR_2021!CI120)</f>
        <v>-</v>
      </c>
      <c r="CL111" s="74" t="str">
        <f>IF(MIR_2021!CJ120="","-",MIR_2021!CJ120)</f>
        <v>-</v>
      </c>
      <c r="CM111" s="74" t="str">
        <f>IF(MIR_2021!CK120="","-",MIR_2021!CK120)</f>
        <v>-</v>
      </c>
      <c r="CN111" s="74" t="str">
        <f>IF(MIR_2021!CL120="","-",MIR_2021!CL120)</f>
        <v>-</v>
      </c>
      <c r="CO111" s="119" t="str">
        <f>IF(MIR_2021!CM120="","-",MIR_2021!CM120)</f>
        <v>-</v>
      </c>
      <c r="CP111" s="119" t="str">
        <f>IF(MIR_2021!CN120="","-",MIR_2021!CN120)</f>
        <v>-</v>
      </c>
      <c r="CQ111" s="74" t="str">
        <f>IF(MIR_2021!CO120="","-",MIR_2021!CO120)</f>
        <v>-</v>
      </c>
      <c r="CR111" s="74" t="str">
        <f>IF(MIR_2021!CP120="","-",MIR_2021!CP120)</f>
        <v>-</v>
      </c>
      <c r="CS111" s="74" t="str">
        <f>IF(MIR_2021!CQ120="","-",MIR_2021!CQ120)</f>
        <v>-</v>
      </c>
      <c r="CT111" s="74" t="str">
        <f>IF(MIR_2021!CR120="","-",MIR_2021!CR120)</f>
        <v>-</v>
      </c>
      <c r="CU111" s="74" t="str">
        <f>IF(MIR_2021!CS120="","-",MIR_2021!CS120)</f>
        <v>-</v>
      </c>
    </row>
    <row r="112" spans="1:99" s="68" customFormat="1" ht="13" x14ac:dyDescent="0.15">
      <c r="A112" s="67">
        <f>+VLOOKUP($D112,Catálogos!$A$14:$E$40,5,0)</f>
        <v>2</v>
      </c>
      <c r="B112" s="69" t="str">
        <f>+VLOOKUP(D112,Catálogos!$A$14:$C$40,3,FALSE)</f>
        <v>Promover el pleno ejercicio de los derechos de acceso a la información pública y de protección de datos personales, así como la transparencia y apertura de las instituciones públicas.</v>
      </c>
      <c r="C112" s="69" t="str">
        <f>+VLOOKUP(D112,Catálogos!$A$14:$F$40,6,FALSE)</f>
        <v>Presidencia</v>
      </c>
      <c r="D112" s="68" t="str">
        <f>+MID(MIR_2021!$D$6,1,3)</f>
        <v>170</v>
      </c>
      <c r="E112" s="69" t="str">
        <f>+MID(MIR_2021!$D$6,7,150)</f>
        <v>Dirección General de Comunicación Social y Difusión</v>
      </c>
      <c r="F112" s="68" t="str">
        <f>IF(MIR_2021!B121=0,F111,MIR_2021!B121)</f>
        <v>GOA09</v>
      </c>
      <c r="G112" s="68" t="str">
        <f>IF(MIR_2021!C121=0,G111,MIR_2021!C121)</f>
        <v>Actividad</v>
      </c>
      <c r="H112" s="69" t="str">
        <f>IF(MIR_2021!D121="",H111,MIR_2021!D121)</f>
        <v>2.2 Aplicación de una encuesta institucional de diagnóstico de los instrumentos de comunicación interna y el impacto de sus mensajes entre el personal del Instituto.</v>
      </c>
      <c r="I112" s="69">
        <f>+MIR_2021!E121</f>
        <v>0</v>
      </c>
      <c r="J112" s="69">
        <f>+MIR_2021!F121</f>
        <v>0</v>
      </c>
      <c r="K112" s="69">
        <f>+MIR_2021!G121</f>
        <v>0</v>
      </c>
      <c r="L112" s="69">
        <f>+MIR_2021!H121</f>
        <v>0</v>
      </c>
      <c r="M112" s="69">
        <f>+MIR_2021!I121</f>
        <v>0</v>
      </c>
      <c r="N112" s="69">
        <f>+MIR_2021!J121</f>
        <v>0</v>
      </c>
      <c r="O112" s="69">
        <f>+MIR_2021!K121</f>
        <v>0</v>
      </c>
      <c r="P112" s="69">
        <f>+MIR_2021!L121</f>
        <v>0</v>
      </c>
      <c r="Q112" s="69">
        <f>+MIR_2021!M121</f>
        <v>0</v>
      </c>
      <c r="R112" s="69">
        <f>+MIR_2021!N121</f>
        <v>0</v>
      </c>
      <c r="S112" s="69">
        <f>+MIR_2021!O121</f>
        <v>0</v>
      </c>
      <c r="T112" s="69">
        <f>+MIR_2021!P121</f>
        <v>0</v>
      </c>
      <c r="U112" s="69">
        <f>+MIR_2021!Q121</f>
        <v>0</v>
      </c>
      <c r="V112" s="69" t="str">
        <f>IF(MIR_2021!R121=0,V111,MIR_2021!R121)</f>
        <v>Anual</v>
      </c>
      <c r="W112" s="69" t="str">
        <f>IF(MIR_2021!S121=0,W111,MIR_2021!S121)</f>
        <v>Porcentaje</v>
      </c>
      <c r="X112" s="69">
        <f>+MIR_2021!V121</f>
        <v>0</v>
      </c>
      <c r="Y112" s="69">
        <f>+MIR_2021!W121</f>
        <v>0</v>
      </c>
      <c r="Z112" s="69">
        <f>+MIR_2021!X121</f>
        <v>0</v>
      </c>
      <c r="AA112" s="69" t="str">
        <f>IF(AND(MIR_2021!Y121="",H112=H111),AA111,MIR_2021!Y121)</f>
        <v>Los resultados de la encuesta son obtenidos en tiempo y forma.</v>
      </c>
      <c r="AB112" s="69">
        <f>+MIR_2021!Z121</f>
        <v>0</v>
      </c>
      <c r="AC112" s="69">
        <f>+MIR_2021!AA121</f>
        <v>0</v>
      </c>
      <c r="AD112" s="69">
        <f>+MIR_2021!AB121</f>
        <v>0</v>
      </c>
      <c r="AE112" s="77">
        <f>+MIR_2021!AC121</f>
        <v>0</v>
      </c>
      <c r="AF112" s="77">
        <f>+MIR_2021!AD121</f>
        <v>0</v>
      </c>
      <c r="AG112" s="68">
        <f>+MIR_2021!AE121</f>
        <v>0</v>
      </c>
      <c r="AH112" s="68">
        <f>+MIR_2021!AF121</f>
        <v>0</v>
      </c>
      <c r="AI112" s="68">
        <f>+MIR_2021!AG121</f>
        <v>0</v>
      </c>
      <c r="AJ112" s="68">
        <f>+MIR_2021!AH121</f>
        <v>0</v>
      </c>
      <c r="AK112" s="68">
        <f>+MIR_2021!AN121</f>
        <v>0</v>
      </c>
      <c r="AL112" s="68" t="str">
        <f ca="1">IF(MIR_2021!AO121="","-",IF(AN112="No aplica","-",IF(MIR_2021!AO121="Sin avance","Sin avance",IF(MIR_2021!AO121&lt;&gt;"Sin avance",IFERROR(_xlfn.FORMULATEXT(MIR_2021!AO121),CONCATENATE("=",MIR_2021!AO121)),"0"))))</f>
        <v>-</v>
      </c>
      <c r="AM112" s="68">
        <f>+MIR_2021!AP121</f>
        <v>0</v>
      </c>
      <c r="AN112" s="68">
        <f>+MIR_2021!AQ121</f>
        <v>0</v>
      </c>
      <c r="AO112" s="68">
        <f>+MIR_2021!AR121</f>
        <v>0</v>
      </c>
      <c r="AP112" s="78" t="str">
        <f>IF(MIR_2021!AS121="","-",MIR_2021!AS121)</f>
        <v>-</v>
      </c>
      <c r="AQ112" s="68">
        <f>+MIR_2021!AT121</f>
        <v>0</v>
      </c>
      <c r="AR112" s="68" t="str">
        <f ca="1">+IF(MIR_2021!AU121="","-",IF(AT112="No aplica","-",IF(MIR_2021!AU121="Sin avance","Sin avance",IF(MIR_2021!AU121&lt;&gt;"Sin avance",IFERROR(_xlfn.FORMULATEXT(MIR_2021!AU121),CONCATENATE("=",MIR_2021!AU121)),"0"))))</f>
        <v>-</v>
      </c>
      <c r="AS112" s="68">
        <f>+MIR_2021!AV121</f>
        <v>0</v>
      </c>
      <c r="AT112" s="68">
        <f>+MIR_2021!AW121</f>
        <v>0</v>
      </c>
      <c r="AU112" s="68">
        <f>+MIR_2021!AX121</f>
        <v>0</v>
      </c>
      <c r="AV112" s="78" t="str">
        <f>IF(MIR_2021!AY121="","-",MIR_2021!AY121)</f>
        <v>-</v>
      </c>
      <c r="AW112" s="68">
        <f>+MIR_2021!AZ121</f>
        <v>0</v>
      </c>
      <c r="AX112" s="70" t="str">
        <f ca="1">+IF(MIR_2021!BA121="","-",IF(AZ112="No aplica","-",IF(MIR_2021!BA121="Sin avance","Sin avance",IF(MIR_2021!BA121&lt;&gt;"Sin avance",IFERROR(_xlfn.FORMULATEXT(MIR_2021!BA121),CONCATENATE("=",MIR_2021!BA121)),"0"))))</f>
        <v>-</v>
      </c>
      <c r="AY112" s="68">
        <f>+MIR_2021!BB121</f>
        <v>0</v>
      </c>
      <c r="AZ112" s="68">
        <f>+MIR_2021!BC121</f>
        <v>0</v>
      </c>
      <c r="BA112" s="68">
        <f>+MIR_2021!BD121</f>
        <v>0</v>
      </c>
      <c r="BB112" s="78" t="str">
        <f>IF(MIR_2021!BE121="","-",MIR_2021!BE121)</f>
        <v>-</v>
      </c>
      <c r="BC112" s="68">
        <f>+MIR_2021!BF121</f>
        <v>0</v>
      </c>
      <c r="BD112" s="68" t="str">
        <f ca="1">+IF(MIR_2021!BG121="","-",IF(BF112="No aplica","-",IF(MIR_2021!BG121="Sin avance","Sin avance",IF(MIR_2021!BG121&lt;&gt;"Sin avance",IFERROR(_xlfn.FORMULATEXT(MIR_2021!BG121),CONCATENATE("=",MIR_2021!BG121)),"0"))))</f>
        <v>-</v>
      </c>
      <c r="BE112" s="68">
        <f>+MIR_2021!BH121</f>
        <v>0</v>
      </c>
      <c r="BF112" s="68">
        <f>+MIR_2021!BI121</f>
        <v>0</v>
      </c>
      <c r="BG112" s="68">
        <f>+MIR_2021!BJ121</f>
        <v>0</v>
      </c>
      <c r="BH112" s="78" t="str">
        <f>IF(MIR_2021!BK121="","-",MIR_2021!BK121)</f>
        <v>-</v>
      </c>
      <c r="BI112" s="68">
        <f>+MIR_2021!AH121</f>
        <v>0</v>
      </c>
      <c r="BJ112" s="71" t="str">
        <f ca="1">+IF(MIR_2021!AI121="","-",IF(BL112="No aplica","-",IF(MIR_2021!AI121="Sin avance","Sin avance",IF(MIR_2021!AI121&lt;&gt;"Sin avance",IFERROR(_xlfn.FORMULATEXT(MIR_2021!AI121),CONCATENATE("=",MIR_2021!AI121)),"-"))))</f>
        <v>-</v>
      </c>
      <c r="BK112" s="68">
        <f>+MIR_2021!AJ121</f>
        <v>0</v>
      </c>
      <c r="BL112" s="68">
        <f>+MIR_2021!AK121</f>
        <v>0</v>
      </c>
      <c r="BM112" s="68">
        <f>+MIR_2021!AL121</f>
        <v>0</v>
      </c>
      <c r="BN112" s="78" t="str">
        <f>IF(MIR_2021!AM121="","-",MIR_2021!AM121)</f>
        <v>-</v>
      </c>
      <c r="BO112" s="119" t="str">
        <f>IF(MIR_2021!BL121="","-",MIR_2021!BL121)</f>
        <v>-</v>
      </c>
      <c r="BP112" s="119" t="str">
        <f>IF(MIR_2021!BM121="","-",MIR_2021!BM121)</f>
        <v>-</v>
      </c>
      <c r="BQ112" s="119" t="str">
        <f>IF(MIR_2021!BN121="","-",MIR_2021!BN121)</f>
        <v>-</v>
      </c>
      <c r="BR112" s="119" t="str">
        <f>IF(MIR_2021!BO121="","-",MIR_2021!BO121)</f>
        <v>-</v>
      </c>
      <c r="BS112" s="74" t="str">
        <f>IF(MIR_2021!BP121="","-",MIR_2021!BP121)</f>
        <v>-</v>
      </c>
      <c r="BT112" s="119" t="str">
        <f>IF(MIR_2021!BR121="","-",MIR_2021!BR121)</f>
        <v>-</v>
      </c>
      <c r="BU112" s="119" t="str">
        <f>IF(MIR_2021!BS121="","-",MIR_2021!BS121)</f>
        <v>-</v>
      </c>
      <c r="BV112" s="74" t="str">
        <f>IF(MIR_2021!BT121="","-",MIR_2021!BT121)</f>
        <v>-</v>
      </c>
      <c r="BW112" s="74" t="str">
        <f>IF(MIR_2021!BU121="","-",MIR_2021!BU121)</f>
        <v>-</v>
      </c>
      <c r="BX112" s="74" t="str">
        <f>IF(MIR_2021!BV121="","-",MIR_2021!BV121)</f>
        <v>-</v>
      </c>
      <c r="BY112" s="74" t="str">
        <f>IF(MIR_2021!BW121="","-",MIR_2021!BW121)</f>
        <v>-</v>
      </c>
      <c r="BZ112" s="74" t="str">
        <f>IF(MIR_2021!BX121="","-",MIR_2021!BX121)</f>
        <v>-</v>
      </c>
      <c r="CA112" s="119" t="str">
        <f>IF(MIR_2021!BY121="","-",MIR_2021!BY121)</f>
        <v>-</v>
      </c>
      <c r="CB112" s="119" t="str">
        <f>IF(MIR_2021!BZ121="","-",MIR_2021!BZ121)</f>
        <v>-</v>
      </c>
      <c r="CC112" s="74" t="str">
        <f>IF(MIR_2021!CA121="","-",MIR_2021!CA121)</f>
        <v>-</v>
      </c>
      <c r="CD112" s="74" t="str">
        <f>IF(MIR_2021!CB121="","-",MIR_2021!CB121)</f>
        <v>-</v>
      </c>
      <c r="CE112" s="74" t="str">
        <f>IF(MIR_2021!CC121="","-",MIR_2021!CC121)</f>
        <v>-</v>
      </c>
      <c r="CF112" s="74" t="str">
        <f>IF(MIR_2021!CD121="","-",MIR_2021!CD121)</f>
        <v>-</v>
      </c>
      <c r="CG112" s="74" t="str">
        <f>IF(MIR_2021!CE121="","-",MIR_2021!CE121)</f>
        <v>-</v>
      </c>
      <c r="CH112" s="119" t="str">
        <f>IF(MIR_2021!CF121="","-",MIR_2021!CF121)</f>
        <v>-</v>
      </c>
      <c r="CI112" s="119" t="str">
        <f>IF(MIR_2021!CG121="","-",MIR_2021!CG121)</f>
        <v>-</v>
      </c>
      <c r="CJ112" s="74" t="str">
        <f>IF(MIR_2021!CH121="","-",MIR_2021!CH121)</f>
        <v>-</v>
      </c>
      <c r="CK112" s="74" t="str">
        <f>IF(MIR_2021!CI121="","-",MIR_2021!CI121)</f>
        <v>-</v>
      </c>
      <c r="CL112" s="74" t="str">
        <f>IF(MIR_2021!CJ121="","-",MIR_2021!CJ121)</f>
        <v>-</v>
      </c>
      <c r="CM112" s="74" t="str">
        <f>IF(MIR_2021!CK121="","-",MIR_2021!CK121)</f>
        <v>-</v>
      </c>
      <c r="CN112" s="74" t="str">
        <f>IF(MIR_2021!CL121="","-",MIR_2021!CL121)</f>
        <v>-</v>
      </c>
      <c r="CO112" s="119" t="str">
        <f>IF(MIR_2021!CM121="","-",MIR_2021!CM121)</f>
        <v>-</v>
      </c>
      <c r="CP112" s="119" t="str">
        <f>IF(MIR_2021!CN121="","-",MIR_2021!CN121)</f>
        <v>-</v>
      </c>
      <c r="CQ112" s="74" t="str">
        <f>IF(MIR_2021!CO121="","-",MIR_2021!CO121)</f>
        <v>-</v>
      </c>
      <c r="CR112" s="74" t="str">
        <f>IF(MIR_2021!CP121="","-",MIR_2021!CP121)</f>
        <v>-</v>
      </c>
      <c r="CS112" s="74" t="str">
        <f>IF(MIR_2021!CQ121="","-",MIR_2021!CQ121)</f>
        <v>-</v>
      </c>
      <c r="CT112" s="74" t="str">
        <f>IF(MIR_2021!CR121="","-",MIR_2021!CR121)</f>
        <v>-</v>
      </c>
      <c r="CU112" s="74" t="str">
        <f>IF(MIR_2021!CS121="","-",MIR_2021!CS121)</f>
        <v>-</v>
      </c>
    </row>
    <row r="113" spans="1:99" s="68" customFormat="1" ht="13" x14ac:dyDescent="0.15">
      <c r="A113" s="67">
        <f>+VLOOKUP($D113,Catálogos!$A$14:$E$40,5,0)</f>
        <v>2</v>
      </c>
      <c r="B113" s="69" t="str">
        <f>+VLOOKUP(D113,Catálogos!$A$14:$C$40,3,FALSE)</f>
        <v>Promover el pleno ejercicio de los derechos de acceso a la información pública y de protección de datos personales, así como la transparencia y apertura de las instituciones públicas.</v>
      </c>
      <c r="C113" s="69" t="str">
        <f>+VLOOKUP(D113,Catálogos!$A$14:$F$40,6,FALSE)</f>
        <v>Presidencia</v>
      </c>
      <c r="D113" s="68" t="str">
        <f>+MID(MIR_2021!$D$6,1,3)</f>
        <v>170</v>
      </c>
      <c r="E113" s="69" t="str">
        <f>+MID(MIR_2021!$D$6,7,150)</f>
        <v>Dirección General de Comunicación Social y Difusión</v>
      </c>
      <c r="F113" s="68" t="str">
        <f>IF(MIR_2021!B122=0,F112,MIR_2021!B122)</f>
        <v>GOA09</v>
      </c>
      <c r="G113" s="68" t="str">
        <f>IF(MIR_2021!C122=0,G112,MIR_2021!C122)</f>
        <v>Actividad</v>
      </c>
      <c r="H113" s="69" t="str">
        <f>IF(MIR_2021!D122="",H112,MIR_2021!D122)</f>
        <v>2.2 Aplicación de una encuesta institucional de diagnóstico de los instrumentos de comunicación interna y el impacto de sus mensajes entre el personal del Instituto.</v>
      </c>
      <c r="I113" s="69">
        <f>+MIR_2021!E122</f>
        <v>0</v>
      </c>
      <c r="J113" s="69">
        <f>+MIR_2021!F122</f>
        <v>0</v>
      </c>
      <c r="K113" s="69">
        <f>+MIR_2021!G122</f>
        <v>0</v>
      </c>
      <c r="L113" s="69">
        <f>+MIR_2021!H122</f>
        <v>0</v>
      </c>
      <c r="M113" s="69">
        <f>+MIR_2021!I122</f>
        <v>0</v>
      </c>
      <c r="N113" s="69">
        <f>+MIR_2021!J122</f>
        <v>0</v>
      </c>
      <c r="O113" s="69">
        <f>+MIR_2021!K122</f>
        <v>0</v>
      </c>
      <c r="P113" s="69">
        <f>+MIR_2021!L122</f>
        <v>0</v>
      </c>
      <c r="Q113" s="69">
        <f>+MIR_2021!M122</f>
        <v>0</v>
      </c>
      <c r="R113" s="69">
        <f>+MIR_2021!N122</f>
        <v>0</v>
      </c>
      <c r="S113" s="69">
        <f>+MIR_2021!O122</f>
        <v>0</v>
      </c>
      <c r="T113" s="69">
        <f>+MIR_2021!P122</f>
        <v>0</v>
      </c>
      <c r="U113" s="69">
        <f>+MIR_2021!Q122</f>
        <v>0</v>
      </c>
      <c r="V113" s="69" t="str">
        <f>IF(MIR_2021!R122=0,V112,MIR_2021!R122)</f>
        <v>Anual</v>
      </c>
      <c r="W113" s="69" t="str">
        <f>IF(MIR_2021!S122=0,W112,MIR_2021!S122)</f>
        <v>Porcentaje</v>
      </c>
      <c r="X113" s="69">
        <f>+MIR_2021!V122</f>
        <v>0</v>
      </c>
      <c r="Y113" s="69">
        <f>+MIR_2021!W122</f>
        <v>0</v>
      </c>
      <c r="Z113" s="69">
        <f>+MIR_2021!X122</f>
        <v>0</v>
      </c>
      <c r="AA113" s="69" t="str">
        <f>IF(AND(MIR_2021!Y122="",H113=H112),AA112,MIR_2021!Y122)</f>
        <v>Los resultados de la encuesta son obtenidos en tiempo y forma.</v>
      </c>
      <c r="AB113" s="69">
        <f>+MIR_2021!Z122</f>
        <v>0</v>
      </c>
      <c r="AC113" s="69">
        <f>+MIR_2021!AA122</f>
        <v>0</v>
      </c>
      <c r="AD113" s="69">
        <f>+MIR_2021!AB122</f>
        <v>0</v>
      </c>
      <c r="AE113" s="77">
        <f>+MIR_2021!AC122</f>
        <v>0</v>
      </c>
      <c r="AF113" s="77">
        <f>+MIR_2021!AD122</f>
        <v>0</v>
      </c>
      <c r="AG113" s="68">
        <f>+MIR_2021!AE122</f>
        <v>0</v>
      </c>
      <c r="AH113" s="68">
        <f>+MIR_2021!AF122</f>
        <v>0</v>
      </c>
      <c r="AI113" s="68">
        <f>+MIR_2021!AG122</f>
        <v>0</v>
      </c>
      <c r="AJ113" s="68">
        <f>+MIR_2021!AH122</f>
        <v>0</v>
      </c>
      <c r="AK113" s="68">
        <f>+MIR_2021!AN122</f>
        <v>0</v>
      </c>
      <c r="AL113" s="68" t="str">
        <f ca="1">IF(MIR_2021!AO122="","-",IF(AN113="No aplica","-",IF(MIR_2021!AO122="Sin avance","Sin avance",IF(MIR_2021!AO122&lt;&gt;"Sin avance",IFERROR(_xlfn.FORMULATEXT(MIR_2021!AO122),CONCATENATE("=",MIR_2021!AO122)),"0"))))</f>
        <v>-</v>
      </c>
      <c r="AM113" s="68">
        <f>+MIR_2021!AP122</f>
        <v>0</v>
      </c>
      <c r="AN113" s="68">
        <f>+MIR_2021!AQ122</f>
        <v>0</v>
      </c>
      <c r="AO113" s="68">
        <f>+MIR_2021!AR122</f>
        <v>0</v>
      </c>
      <c r="AP113" s="78" t="str">
        <f>IF(MIR_2021!AS122="","-",MIR_2021!AS122)</f>
        <v>-</v>
      </c>
      <c r="AQ113" s="68">
        <f>+MIR_2021!AT122</f>
        <v>0</v>
      </c>
      <c r="AR113" s="68" t="str">
        <f ca="1">+IF(MIR_2021!AU122="","-",IF(AT113="No aplica","-",IF(MIR_2021!AU122="Sin avance","Sin avance",IF(MIR_2021!AU122&lt;&gt;"Sin avance",IFERROR(_xlfn.FORMULATEXT(MIR_2021!AU122),CONCATENATE("=",MIR_2021!AU122)),"0"))))</f>
        <v>-</v>
      </c>
      <c r="AS113" s="68">
        <f>+MIR_2021!AV122</f>
        <v>0</v>
      </c>
      <c r="AT113" s="68">
        <f>+MIR_2021!AW122</f>
        <v>0</v>
      </c>
      <c r="AU113" s="68">
        <f>+MIR_2021!AX122</f>
        <v>0</v>
      </c>
      <c r="AV113" s="78" t="str">
        <f>IF(MIR_2021!AY122="","-",MIR_2021!AY122)</f>
        <v>-</v>
      </c>
      <c r="AW113" s="68">
        <f>+MIR_2021!AZ122</f>
        <v>0</v>
      </c>
      <c r="AX113" s="70" t="str">
        <f ca="1">+IF(MIR_2021!BA122="","-",IF(AZ113="No aplica","-",IF(MIR_2021!BA122="Sin avance","Sin avance",IF(MIR_2021!BA122&lt;&gt;"Sin avance",IFERROR(_xlfn.FORMULATEXT(MIR_2021!BA122),CONCATENATE("=",MIR_2021!BA122)),"0"))))</f>
        <v>-</v>
      </c>
      <c r="AY113" s="68">
        <f>+MIR_2021!BB122</f>
        <v>0</v>
      </c>
      <c r="AZ113" s="68">
        <f>+MIR_2021!BC122</f>
        <v>0</v>
      </c>
      <c r="BA113" s="68">
        <f>+MIR_2021!BD122</f>
        <v>0</v>
      </c>
      <c r="BB113" s="78" t="str">
        <f>IF(MIR_2021!BE122="","-",MIR_2021!BE122)</f>
        <v>-</v>
      </c>
      <c r="BC113" s="68">
        <f>+MIR_2021!BF122</f>
        <v>0</v>
      </c>
      <c r="BD113" s="68" t="str">
        <f ca="1">+IF(MIR_2021!BG122="","-",IF(BF113="No aplica","-",IF(MIR_2021!BG122="Sin avance","Sin avance",IF(MIR_2021!BG122&lt;&gt;"Sin avance",IFERROR(_xlfn.FORMULATEXT(MIR_2021!BG122),CONCATENATE("=",MIR_2021!BG122)),"0"))))</f>
        <v>-</v>
      </c>
      <c r="BE113" s="68">
        <f>+MIR_2021!BH122</f>
        <v>0</v>
      </c>
      <c r="BF113" s="68">
        <f>+MIR_2021!BI122</f>
        <v>0</v>
      </c>
      <c r="BG113" s="68">
        <f>+MIR_2021!BJ122</f>
        <v>0</v>
      </c>
      <c r="BH113" s="78" t="str">
        <f>IF(MIR_2021!BK122="","-",MIR_2021!BK122)</f>
        <v>-</v>
      </c>
      <c r="BI113" s="68">
        <f>+MIR_2021!AH122</f>
        <v>0</v>
      </c>
      <c r="BJ113" s="71" t="str">
        <f ca="1">+IF(MIR_2021!AI122="","-",IF(BL113="No aplica","-",IF(MIR_2021!AI122="Sin avance","Sin avance",IF(MIR_2021!AI122&lt;&gt;"Sin avance",IFERROR(_xlfn.FORMULATEXT(MIR_2021!AI122),CONCATENATE("=",MIR_2021!AI122)),"-"))))</f>
        <v>-</v>
      </c>
      <c r="BK113" s="68">
        <f>+MIR_2021!AJ122</f>
        <v>0</v>
      </c>
      <c r="BL113" s="68">
        <f>+MIR_2021!AK122</f>
        <v>0</v>
      </c>
      <c r="BM113" s="68">
        <f>+MIR_2021!AL122</f>
        <v>0</v>
      </c>
      <c r="BN113" s="78" t="str">
        <f>IF(MIR_2021!AM122="","-",MIR_2021!AM122)</f>
        <v>-</v>
      </c>
      <c r="BO113" s="119" t="str">
        <f>IF(MIR_2021!BL122="","-",MIR_2021!BL122)</f>
        <v>-</v>
      </c>
      <c r="BP113" s="119" t="str">
        <f>IF(MIR_2021!BM122="","-",MIR_2021!BM122)</f>
        <v>-</v>
      </c>
      <c r="BQ113" s="119" t="str">
        <f>IF(MIR_2021!BN122="","-",MIR_2021!BN122)</f>
        <v>-</v>
      </c>
      <c r="BR113" s="119" t="str">
        <f>IF(MIR_2021!BO122="","-",MIR_2021!BO122)</f>
        <v>-</v>
      </c>
      <c r="BS113" s="74" t="str">
        <f>IF(MIR_2021!BP122="","-",MIR_2021!BP122)</f>
        <v>-</v>
      </c>
      <c r="BT113" s="119" t="str">
        <f>IF(MIR_2021!BR122="","-",MIR_2021!BR122)</f>
        <v>-</v>
      </c>
      <c r="BU113" s="119" t="str">
        <f>IF(MIR_2021!BS122="","-",MIR_2021!BS122)</f>
        <v>-</v>
      </c>
      <c r="BV113" s="74" t="str">
        <f>IF(MIR_2021!BT122="","-",MIR_2021!BT122)</f>
        <v>-</v>
      </c>
      <c r="BW113" s="74" t="str">
        <f>IF(MIR_2021!BU122="","-",MIR_2021!BU122)</f>
        <v>-</v>
      </c>
      <c r="BX113" s="74" t="str">
        <f>IF(MIR_2021!BV122="","-",MIR_2021!BV122)</f>
        <v>-</v>
      </c>
      <c r="BY113" s="74" t="str">
        <f>IF(MIR_2021!BW122="","-",MIR_2021!BW122)</f>
        <v>-</v>
      </c>
      <c r="BZ113" s="74" t="str">
        <f>IF(MIR_2021!BX122="","-",MIR_2021!BX122)</f>
        <v>-</v>
      </c>
      <c r="CA113" s="119" t="str">
        <f>IF(MIR_2021!BY122="","-",MIR_2021!BY122)</f>
        <v>-</v>
      </c>
      <c r="CB113" s="119" t="str">
        <f>IF(MIR_2021!BZ122="","-",MIR_2021!BZ122)</f>
        <v>-</v>
      </c>
      <c r="CC113" s="74" t="str">
        <f>IF(MIR_2021!CA122="","-",MIR_2021!CA122)</f>
        <v>-</v>
      </c>
      <c r="CD113" s="74" t="str">
        <f>IF(MIR_2021!CB122="","-",MIR_2021!CB122)</f>
        <v>-</v>
      </c>
      <c r="CE113" s="74" t="str">
        <f>IF(MIR_2021!CC122="","-",MIR_2021!CC122)</f>
        <v>-</v>
      </c>
      <c r="CF113" s="74" t="str">
        <f>IF(MIR_2021!CD122="","-",MIR_2021!CD122)</f>
        <v>-</v>
      </c>
      <c r="CG113" s="74" t="str">
        <f>IF(MIR_2021!CE122="","-",MIR_2021!CE122)</f>
        <v>-</v>
      </c>
      <c r="CH113" s="119" t="str">
        <f>IF(MIR_2021!CF122="","-",MIR_2021!CF122)</f>
        <v>-</v>
      </c>
      <c r="CI113" s="119" t="str">
        <f>IF(MIR_2021!CG122="","-",MIR_2021!CG122)</f>
        <v>-</v>
      </c>
      <c r="CJ113" s="74" t="str">
        <f>IF(MIR_2021!CH122="","-",MIR_2021!CH122)</f>
        <v>-</v>
      </c>
      <c r="CK113" s="74" t="str">
        <f>IF(MIR_2021!CI122="","-",MIR_2021!CI122)</f>
        <v>-</v>
      </c>
      <c r="CL113" s="74" t="str">
        <f>IF(MIR_2021!CJ122="","-",MIR_2021!CJ122)</f>
        <v>-</v>
      </c>
      <c r="CM113" s="74" t="str">
        <f>IF(MIR_2021!CK122="","-",MIR_2021!CK122)</f>
        <v>-</v>
      </c>
      <c r="CN113" s="74" t="str">
        <f>IF(MIR_2021!CL122="","-",MIR_2021!CL122)</f>
        <v>-</v>
      </c>
      <c r="CO113" s="119" t="str">
        <f>IF(MIR_2021!CM122="","-",MIR_2021!CM122)</f>
        <v>-</v>
      </c>
      <c r="CP113" s="119" t="str">
        <f>IF(MIR_2021!CN122="","-",MIR_2021!CN122)</f>
        <v>-</v>
      </c>
      <c r="CQ113" s="74" t="str">
        <f>IF(MIR_2021!CO122="","-",MIR_2021!CO122)</f>
        <v>-</v>
      </c>
      <c r="CR113" s="74" t="str">
        <f>IF(MIR_2021!CP122="","-",MIR_2021!CP122)</f>
        <v>-</v>
      </c>
      <c r="CS113" s="74" t="str">
        <f>IF(MIR_2021!CQ122="","-",MIR_2021!CQ122)</f>
        <v>-</v>
      </c>
      <c r="CT113" s="74" t="str">
        <f>IF(MIR_2021!CR122="","-",MIR_2021!CR122)</f>
        <v>-</v>
      </c>
      <c r="CU113" s="74" t="str">
        <f>IF(MIR_2021!CS122="","-",MIR_2021!CS122)</f>
        <v>-</v>
      </c>
    </row>
    <row r="114" spans="1:99" s="68" customFormat="1" ht="13" x14ac:dyDescent="0.15">
      <c r="A114" s="67">
        <f>+VLOOKUP($D114,Catálogos!$A$14:$E$40,5,0)</f>
        <v>2</v>
      </c>
      <c r="B114" s="69" t="str">
        <f>+VLOOKUP(D114,Catálogos!$A$14:$C$40,3,FALSE)</f>
        <v>Promover el pleno ejercicio de los derechos de acceso a la información pública y de protección de datos personales, así como la transparencia y apertura de las instituciones públicas.</v>
      </c>
      <c r="C114" s="69" t="str">
        <f>+VLOOKUP(D114,Catálogos!$A$14:$F$40,6,FALSE)</f>
        <v>Presidencia</v>
      </c>
      <c r="D114" s="68" t="str">
        <f>+MID(MIR_2021!$D$6,1,3)</f>
        <v>170</v>
      </c>
      <c r="E114" s="69" t="str">
        <f>+MID(MIR_2021!$D$6,7,150)</f>
        <v>Dirección General de Comunicación Social y Difusión</v>
      </c>
      <c r="F114" s="68" t="str">
        <f>IF(MIR_2021!B123=0,F113,MIR_2021!B123)</f>
        <v>GOA09</v>
      </c>
      <c r="G114" s="68" t="str">
        <f>IF(MIR_2021!C123=0,G113,MIR_2021!C123)</f>
        <v>Actividad</v>
      </c>
      <c r="H114" s="69" t="str">
        <f>IF(MIR_2021!D123="",H113,MIR_2021!D123)</f>
        <v>2.2 Aplicación de una encuesta institucional de diagnóstico de los instrumentos de comunicación interna y el impacto de sus mensajes entre el personal del Instituto.</v>
      </c>
      <c r="I114" s="69">
        <f>+MIR_2021!E123</f>
        <v>0</v>
      </c>
      <c r="J114" s="69">
        <f>+MIR_2021!F123</f>
        <v>0</v>
      </c>
      <c r="K114" s="69">
        <f>+MIR_2021!G123</f>
        <v>0</v>
      </c>
      <c r="L114" s="69">
        <f>+MIR_2021!H123</f>
        <v>0</v>
      </c>
      <c r="M114" s="69">
        <f>+MIR_2021!I123</f>
        <v>0</v>
      </c>
      <c r="N114" s="69">
        <f>+MIR_2021!J123</f>
        <v>0</v>
      </c>
      <c r="O114" s="69">
        <f>+MIR_2021!K123</f>
        <v>0</v>
      </c>
      <c r="P114" s="69">
        <f>+MIR_2021!L123</f>
        <v>0</v>
      </c>
      <c r="Q114" s="69">
        <f>+MIR_2021!M123</f>
        <v>0</v>
      </c>
      <c r="R114" s="69">
        <f>+MIR_2021!N123</f>
        <v>0</v>
      </c>
      <c r="S114" s="69">
        <f>+MIR_2021!O123</f>
        <v>0</v>
      </c>
      <c r="T114" s="69">
        <f>+MIR_2021!P123</f>
        <v>0</v>
      </c>
      <c r="U114" s="69">
        <f>+MIR_2021!Q123</f>
        <v>0</v>
      </c>
      <c r="V114" s="69" t="str">
        <f>IF(MIR_2021!R123=0,V113,MIR_2021!R123)</f>
        <v>Anual</v>
      </c>
      <c r="W114" s="69" t="str">
        <f>IF(MIR_2021!S123=0,W113,MIR_2021!S123)</f>
        <v>Porcentaje</v>
      </c>
      <c r="X114" s="69">
        <f>+MIR_2021!V123</f>
        <v>0</v>
      </c>
      <c r="Y114" s="69">
        <f>+MIR_2021!W123</f>
        <v>0</v>
      </c>
      <c r="Z114" s="69">
        <f>+MIR_2021!X123</f>
        <v>0</v>
      </c>
      <c r="AA114" s="69" t="str">
        <f>IF(AND(MIR_2021!Y123="",H114=H113),AA113,MIR_2021!Y123)</f>
        <v>Los resultados de la encuesta son obtenidos en tiempo y forma.</v>
      </c>
      <c r="AB114" s="69">
        <f>+MIR_2021!Z123</f>
        <v>0</v>
      </c>
      <c r="AC114" s="69">
        <f>+MIR_2021!AA123</f>
        <v>0</v>
      </c>
      <c r="AD114" s="69">
        <f>+MIR_2021!AB123</f>
        <v>0</v>
      </c>
      <c r="AE114" s="77">
        <f>+MIR_2021!AC123</f>
        <v>0</v>
      </c>
      <c r="AF114" s="77">
        <f>+MIR_2021!AD123</f>
        <v>0</v>
      </c>
      <c r="AG114" s="68">
        <f>+MIR_2021!AE123</f>
        <v>0</v>
      </c>
      <c r="AH114" s="68">
        <f>+MIR_2021!AF123</f>
        <v>0</v>
      </c>
      <c r="AI114" s="68">
        <f>+MIR_2021!AG123</f>
        <v>0</v>
      </c>
      <c r="AJ114" s="68">
        <f>+MIR_2021!AH123</f>
        <v>0</v>
      </c>
      <c r="AK114" s="68">
        <f>+MIR_2021!AN123</f>
        <v>0</v>
      </c>
      <c r="AL114" s="68" t="str">
        <f ca="1">IF(MIR_2021!AO123="","-",IF(AN114="No aplica","-",IF(MIR_2021!AO123="Sin avance","Sin avance",IF(MIR_2021!AO123&lt;&gt;"Sin avance",IFERROR(_xlfn.FORMULATEXT(MIR_2021!AO123),CONCATENATE("=",MIR_2021!AO123)),"0"))))</f>
        <v>-</v>
      </c>
      <c r="AM114" s="68">
        <f>+MIR_2021!AP123</f>
        <v>0</v>
      </c>
      <c r="AN114" s="68">
        <f>+MIR_2021!AQ123</f>
        <v>0</v>
      </c>
      <c r="AO114" s="68">
        <f>+MIR_2021!AR123</f>
        <v>0</v>
      </c>
      <c r="AP114" s="78" t="str">
        <f>IF(MIR_2021!AS123="","-",MIR_2021!AS123)</f>
        <v>-</v>
      </c>
      <c r="AQ114" s="68">
        <f>+MIR_2021!AT123</f>
        <v>0</v>
      </c>
      <c r="AR114" s="68" t="str">
        <f ca="1">+IF(MIR_2021!AU123="","-",IF(AT114="No aplica","-",IF(MIR_2021!AU123="Sin avance","Sin avance",IF(MIR_2021!AU123&lt;&gt;"Sin avance",IFERROR(_xlfn.FORMULATEXT(MIR_2021!AU123),CONCATENATE("=",MIR_2021!AU123)),"0"))))</f>
        <v>-</v>
      </c>
      <c r="AS114" s="68">
        <f>+MIR_2021!AV123</f>
        <v>0</v>
      </c>
      <c r="AT114" s="68">
        <f>+MIR_2021!AW123</f>
        <v>0</v>
      </c>
      <c r="AU114" s="68">
        <f>+MIR_2021!AX123</f>
        <v>0</v>
      </c>
      <c r="AV114" s="78" t="str">
        <f>IF(MIR_2021!AY123="","-",MIR_2021!AY123)</f>
        <v>-</v>
      </c>
      <c r="AW114" s="68">
        <f>+MIR_2021!AZ123</f>
        <v>0</v>
      </c>
      <c r="AX114" s="70" t="str">
        <f ca="1">+IF(MIR_2021!BA123="","-",IF(AZ114="No aplica","-",IF(MIR_2021!BA123="Sin avance","Sin avance",IF(MIR_2021!BA123&lt;&gt;"Sin avance",IFERROR(_xlfn.FORMULATEXT(MIR_2021!BA123),CONCATENATE("=",MIR_2021!BA123)),"0"))))</f>
        <v>-</v>
      </c>
      <c r="AY114" s="68">
        <f>+MIR_2021!BB123</f>
        <v>0</v>
      </c>
      <c r="AZ114" s="68">
        <f>+MIR_2021!BC123</f>
        <v>0</v>
      </c>
      <c r="BA114" s="68">
        <f>+MIR_2021!BD123</f>
        <v>0</v>
      </c>
      <c r="BB114" s="78" t="str">
        <f>IF(MIR_2021!BE123="","-",MIR_2021!BE123)</f>
        <v>-</v>
      </c>
      <c r="BC114" s="68">
        <f>+MIR_2021!BF123</f>
        <v>0</v>
      </c>
      <c r="BD114" s="68" t="str">
        <f ca="1">+IF(MIR_2021!BG123="","-",IF(BF114="No aplica","-",IF(MIR_2021!BG123="Sin avance","Sin avance",IF(MIR_2021!BG123&lt;&gt;"Sin avance",IFERROR(_xlfn.FORMULATEXT(MIR_2021!BG123),CONCATENATE("=",MIR_2021!BG123)),"0"))))</f>
        <v>-</v>
      </c>
      <c r="BE114" s="68">
        <f>+MIR_2021!BH123</f>
        <v>0</v>
      </c>
      <c r="BF114" s="68">
        <f>+MIR_2021!BI123</f>
        <v>0</v>
      </c>
      <c r="BG114" s="68">
        <f>+MIR_2021!BJ123</f>
        <v>0</v>
      </c>
      <c r="BH114" s="78" t="str">
        <f>IF(MIR_2021!BK123="","-",MIR_2021!BK123)</f>
        <v>-</v>
      </c>
      <c r="BI114" s="68">
        <f>+MIR_2021!AH123</f>
        <v>0</v>
      </c>
      <c r="BJ114" s="71" t="str">
        <f ca="1">+IF(MIR_2021!AI123="","-",IF(BL114="No aplica","-",IF(MIR_2021!AI123="Sin avance","Sin avance",IF(MIR_2021!AI123&lt;&gt;"Sin avance",IFERROR(_xlfn.FORMULATEXT(MIR_2021!AI123),CONCATENATE("=",MIR_2021!AI123)),"-"))))</f>
        <v>-</v>
      </c>
      <c r="BK114" s="68">
        <f>+MIR_2021!AJ123</f>
        <v>0</v>
      </c>
      <c r="BL114" s="68">
        <f>+MIR_2021!AK123</f>
        <v>0</v>
      </c>
      <c r="BM114" s="68">
        <f>+MIR_2021!AL123</f>
        <v>0</v>
      </c>
      <c r="BN114" s="78" t="str">
        <f>IF(MIR_2021!AM123="","-",MIR_2021!AM123)</f>
        <v>-</v>
      </c>
      <c r="BO114" s="119" t="str">
        <f>IF(MIR_2021!BL123="","-",MIR_2021!BL123)</f>
        <v>-</v>
      </c>
      <c r="BP114" s="119" t="str">
        <f>IF(MIR_2021!BM123="","-",MIR_2021!BM123)</f>
        <v>-</v>
      </c>
      <c r="BQ114" s="119" t="str">
        <f>IF(MIR_2021!BN123="","-",MIR_2021!BN123)</f>
        <v>-</v>
      </c>
      <c r="BR114" s="119" t="str">
        <f>IF(MIR_2021!BO123="","-",MIR_2021!BO123)</f>
        <v>-</v>
      </c>
      <c r="BS114" s="74" t="str">
        <f>IF(MIR_2021!BP123="","-",MIR_2021!BP123)</f>
        <v>-</v>
      </c>
      <c r="BT114" s="119" t="str">
        <f>IF(MIR_2021!BR123="","-",MIR_2021!BR123)</f>
        <v>-</v>
      </c>
      <c r="BU114" s="119" t="str">
        <f>IF(MIR_2021!BS123="","-",MIR_2021!BS123)</f>
        <v>-</v>
      </c>
      <c r="BV114" s="74" t="str">
        <f>IF(MIR_2021!BT123="","-",MIR_2021!BT123)</f>
        <v>-</v>
      </c>
      <c r="BW114" s="74" t="str">
        <f>IF(MIR_2021!BU123="","-",MIR_2021!BU123)</f>
        <v>-</v>
      </c>
      <c r="BX114" s="74" t="str">
        <f>IF(MIR_2021!BV123="","-",MIR_2021!BV123)</f>
        <v>-</v>
      </c>
      <c r="BY114" s="74" t="str">
        <f>IF(MIR_2021!BW123="","-",MIR_2021!BW123)</f>
        <v>-</v>
      </c>
      <c r="BZ114" s="74" t="str">
        <f>IF(MIR_2021!BX123="","-",MIR_2021!BX123)</f>
        <v>-</v>
      </c>
      <c r="CA114" s="119" t="str">
        <f>IF(MIR_2021!BY123="","-",MIR_2021!BY123)</f>
        <v>-</v>
      </c>
      <c r="CB114" s="119" t="str">
        <f>IF(MIR_2021!BZ123="","-",MIR_2021!BZ123)</f>
        <v>-</v>
      </c>
      <c r="CC114" s="74" t="str">
        <f>IF(MIR_2021!CA123="","-",MIR_2021!CA123)</f>
        <v>-</v>
      </c>
      <c r="CD114" s="74" t="str">
        <f>IF(MIR_2021!CB123="","-",MIR_2021!CB123)</f>
        <v>-</v>
      </c>
      <c r="CE114" s="74" t="str">
        <f>IF(MIR_2021!CC123="","-",MIR_2021!CC123)</f>
        <v>-</v>
      </c>
      <c r="CF114" s="74" t="str">
        <f>IF(MIR_2021!CD123="","-",MIR_2021!CD123)</f>
        <v>-</v>
      </c>
      <c r="CG114" s="74" t="str">
        <f>IF(MIR_2021!CE123="","-",MIR_2021!CE123)</f>
        <v>-</v>
      </c>
      <c r="CH114" s="119" t="str">
        <f>IF(MIR_2021!CF123="","-",MIR_2021!CF123)</f>
        <v>-</v>
      </c>
      <c r="CI114" s="119" t="str">
        <f>IF(MIR_2021!CG123="","-",MIR_2021!CG123)</f>
        <v>-</v>
      </c>
      <c r="CJ114" s="74" t="str">
        <f>IF(MIR_2021!CH123="","-",MIR_2021!CH123)</f>
        <v>-</v>
      </c>
      <c r="CK114" s="74" t="str">
        <f>IF(MIR_2021!CI123="","-",MIR_2021!CI123)</f>
        <v>-</v>
      </c>
      <c r="CL114" s="74" t="str">
        <f>IF(MIR_2021!CJ123="","-",MIR_2021!CJ123)</f>
        <v>-</v>
      </c>
      <c r="CM114" s="74" t="str">
        <f>IF(MIR_2021!CK123="","-",MIR_2021!CK123)</f>
        <v>-</v>
      </c>
      <c r="CN114" s="74" t="str">
        <f>IF(MIR_2021!CL123="","-",MIR_2021!CL123)</f>
        <v>-</v>
      </c>
      <c r="CO114" s="119" t="str">
        <f>IF(MIR_2021!CM123="","-",MIR_2021!CM123)</f>
        <v>-</v>
      </c>
      <c r="CP114" s="119" t="str">
        <f>IF(MIR_2021!CN123="","-",MIR_2021!CN123)</f>
        <v>-</v>
      </c>
      <c r="CQ114" s="74" t="str">
        <f>IF(MIR_2021!CO123="","-",MIR_2021!CO123)</f>
        <v>-</v>
      </c>
      <c r="CR114" s="74" t="str">
        <f>IF(MIR_2021!CP123="","-",MIR_2021!CP123)</f>
        <v>-</v>
      </c>
      <c r="CS114" s="74" t="str">
        <f>IF(MIR_2021!CQ123="","-",MIR_2021!CQ123)</f>
        <v>-</v>
      </c>
      <c r="CT114" s="74" t="str">
        <f>IF(MIR_2021!CR123="","-",MIR_2021!CR123)</f>
        <v>-</v>
      </c>
      <c r="CU114" s="74" t="str">
        <f>IF(MIR_2021!CS123="","-",MIR_2021!CS123)</f>
        <v>-</v>
      </c>
    </row>
    <row r="115" spans="1:99" s="68" customFormat="1" ht="13" x14ac:dyDescent="0.15">
      <c r="A115" s="67">
        <f>+VLOOKUP($D115,Catálogos!$A$14:$E$40,5,0)</f>
        <v>2</v>
      </c>
      <c r="B115" s="69" t="str">
        <f>+VLOOKUP(D115,Catálogos!$A$14:$C$40,3,FALSE)</f>
        <v>Promover el pleno ejercicio de los derechos de acceso a la información pública y de protección de datos personales, así como la transparencia y apertura de las instituciones públicas.</v>
      </c>
      <c r="C115" s="69" t="str">
        <f>+VLOOKUP(D115,Catálogos!$A$14:$F$40,6,FALSE)</f>
        <v>Presidencia</v>
      </c>
      <c r="D115" s="68" t="str">
        <f>+MID(MIR_2021!$D$6,1,3)</f>
        <v>170</v>
      </c>
      <c r="E115" s="69" t="str">
        <f>+MID(MIR_2021!$D$6,7,150)</f>
        <v>Dirección General de Comunicación Social y Difusión</v>
      </c>
      <c r="F115" s="68" t="str">
        <f>IF(MIR_2021!B124=0,F114,MIR_2021!B124)</f>
        <v>GOA09</v>
      </c>
      <c r="G115" s="68" t="str">
        <f>IF(MIR_2021!C124=0,G114,MIR_2021!C124)</f>
        <v>Actividad</v>
      </c>
      <c r="H115" s="69" t="str">
        <f>IF(MIR_2021!D124="",H114,MIR_2021!D124)</f>
        <v>2.2 Aplicación de una encuesta institucional de diagnóstico de los instrumentos de comunicación interna y el impacto de sus mensajes entre el personal del Instituto.</v>
      </c>
      <c r="I115" s="69">
        <f>+MIR_2021!E124</f>
        <v>0</v>
      </c>
      <c r="J115" s="69">
        <f>+MIR_2021!F124</f>
        <v>0</v>
      </c>
      <c r="K115" s="69">
        <f>+MIR_2021!G124</f>
        <v>0</v>
      </c>
      <c r="L115" s="69">
        <f>+MIR_2021!H124</f>
        <v>0</v>
      </c>
      <c r="M115" s="69">
        <f>+MIR_2021!I124</f>
        <v>0</v>
      </c>
      <c r="N115" s="69">
        <f>+MIR_2021!J124</f>
        <v>0</v>
      </c>
      <c r="O115" s="69">
        <f>+MIR_2021!K124</f>
        <v>0</v>
      </c>
      <c r="P115" s="69">
        <f>+MIR_2021!L124</f>
        <v>0</v>
      </c>
      <c r="Q115" s="69">
        <f>+MIR_2021!M124</f>
        <v>0</v>
      </c>
      <c r="R115" s="69">
        <f>+MIR_2021!N124</f>
        <v>0</v>
      </c>
      <c r="S115" s="69">
        <f>+MIR_2021!O124</f>
        <v>0</v>
      </c>
      <c r="T115" s="69">
        <f>+MIR_2021!P124</f>
        <v>0</v>
      </c>
      <c r="U115" s="69">
        <f>+MIR_2021!Q124</f>
        <v>0</v>
      </c>
      <c r="V115" s="69" t="str">
        <f>IF(MIR_2021!R124=0,V114,MIR_2021!R124)</f>
        <v>Anual</v>
      </c>
      <c r="W115" s="69" t="str">
        <f>IF(MIR_2021!S124=0,W114,MIR_2021!S124)</f>
        <v>Porcentaje</v>
      </c>
      <c r="X115" s="69">
        <f>+MIR_2021!V124</f>
        <v>0</v>
      </c>
      <c r="Y115" s="69">
        <f>+MIR_2021!W124</f>
        <v>0</v>
      </c>
      <c r="Z115" s="69">
        <f>+MIR_2021!X124</f>
        <v>0</v>
      </c>
      <c r="AA115" s="69" t="str">
        <f>IF(AND(MIR_2021!Y124="",H115=H114),AA114,MIR_2021!Y124)</f>
        <v>Los resultados de la encuesta son obtenidos en tiempo y forma.</v>
      </c>
      <c r="AB115" s="69">
        <f>+MIR_2021!Z124</f>
        <v>0</v>
      </c>
      <c r="AC115" s="69">
        <f>+MIR_2021!AA124</f>
        <v>0</v>
      </c>
      <c r="AD115" s="69">
        <f>+MIR_2021!AB124</f>
        <v>0</v>
      </c>
      <c r="AE115" s="77">
        <f>+MIR_2021!AC124</f>
        <v>0</v>
      </c>
      <c r="AF115" s="77">
        <f>+MIR_2021!AD124</f>
        <v>0</v>
      </c>
      <c r="AG115" s="68">
        <f>+MIR_2021!AE124</f>
        <v>0</v>
      </c>
      <c r="AH115" s="68">
        <f>+MIR_2021!AF124</f>
        <v>0</v>
      </c>
      <c r="AI115" s="68">
        <f>+MIR_2021!AG124</f>
        <v>0</v>
      </c>
      <c r="AJ115" s="68">
        <f>+MIR_2021!AH124</f>
        <v>0</v>
      </c>
      <c r="AK115" s="68">
        <f>+MIR_2021!AN124</f>
        <v>0</v>
      </c>
      <c r="AL115" s="68" t="str">
        <f ca="1">IF(MIR_2021!AO124="","-",IF(AN115="No aplica","-",IF(MIR_2021!AO124="Sin avance","Sin avance",IF(MIR_2021!AO124&lt;&gt;"Sin avance",IFERROR(_xlfn.FORMULATEXT(MIR_2021!AO124),CONCATENATE("=",MIR_2021!AO124)),"0"))))</f>
        <v>-</v>
      </c>
      <c r="AM115" s="68">
        <f>+MIR_2021!AP124</f>
        <v>0</v>
      </c>
      <c r="AN115" s="68">
        <f>+MIR_2021!AQ124</f>
        <v>0</v>
      </c>
      <c r="AO115" s="68">
        <f>+MIR_2021!AR124</f>
        <v>0</v>
      </c>
      <c r="AP115" s="78" t="str">
        <f>IF(MIR_2021!AS124="","-",MIR_2021!AS124)</f>
        <v>-</v>
      </c>
      <c r="AQ115" s="68">
        <f>+MIR_2021!AT124</f>
        <v>0</v>
      </c>
      <c r="AR115" s="68" t="str">
        <f ca="1">+IF(MIR_2021!AU124="","-",IF(AT115="No aplica","-",IF(MIR_2021!AU124="Sin avance","Sin avance",IF(MIR_2021!AU124&lt;&gt;"Sin avance",IFERROR(_xlfn.FORMULATEXT(MIR_2021!AU124),CONCATENATE("=",MIR_2021!AU124)),"0"))))</f>
        <v>-</v>
      </c>
      <c r="AS115" s="68">
        <f>+MIR_2021!AV124</f>
        <v>0</v>
      </c>
      <c r="AT115" s="68">
        <f>+MIR_2021!AW124</f>
        <v>0</v>
      </c>
      <c r="AU115" s="68">
        <f>+MIR_2021!AX124</f>
        <v>0</v>
      </c>
      <c r="AV115" s="78" t="str">
        <f>IF(MIR_2021!AY124="","-",MIR_2021!AY124)</f>
        <v>-</v>
      </c>
      <c r="AW115" s="68">
        <f>+MIR_2021!AZ124</f>
        <v>0</v>
      </c>
      <c r="AX115" s="70" t="str">
        <f ca="1">+IF(MIR_2021!BA124="","-",IF(AZ115="No aplica","-",IF(MIR_2021!BA124="Sin avance","Sin avance",IF(MIR_2021!BA124&lt;&gt;"Sin avance",IFERROR(_xlfn.FORMULATEXT(MIR_2021!BA124),CONCATENATE("=",MIR_2021!BA124)),"0"))))</f>
        <v>-</v>
      </c>
      <c r="AY115" s="68">
        <f>+MIR_2021!BB124</f>
        <v>0</v>
      </c>
      <c r="AZ115" s="68">
        <f>+MIR_2021!BC124</f>
        <v>0</v>
      </c>
      <c r="BA115" s="68">
        <f>+MIR_2021!BD124</f>
        <v>0</v>
      </c>
      <c r="BB115" s="78" t="str">
        <f>IF(MIR_2021!BE124="","-",MIR_2021!BE124)</f>
        <v>-</v>
      </c>
      <c r="BC115" s="68">
        <f>+MIR_2021!BF124</f>
        <v>0</v>
      </c>
      <c r="BD115" s="68" t="str">
        <f ca="1">+IF(MIR_2021!BG124="","-",IF(BF115="No aplica","-",IF(MIR_2021!BG124="Sin avance","Sin avance",IF(MIR_2021!BG124&lt;&gt;"Sin avance",IFERROR(_xlfn.FORMULATEXT(MIR_2021!BG124),CONCATENATE("=",MIR_2021!BG124)),"0"))))</f>
        <v>-</v>
      </c>
      <c r="BE115" s="68">
        <f>+MIR_2021!BH124</f>
        <v>0</v>
      </c>
      <c r="BF115" s="68">
        <f>+MIR_2021!BI124</f>
        <v>0</v>
      </c>
      <c r="BG115" s="68">
        <f>+MIR_2021!BJ124</f>
        <v>0</v>
      </c>
      <c r="BH115" s="78" t="str">
        <f>IF(MIR_2021!BK124="","-",MIR_2021!BK124)</f>
        <v>-</v>
      </c>
      <c r="BI115" s="68">
        <f>+MIR_2021!AH124</f>
        <v>0</v>
      </c>
      <c r="BJ115" s="71" t="str">
        <f ca="1">+IF(MIR_2021!AI124="","-",IF(BL115="No aplica","-",IF(MIR_2021!AI124="Sin avance","Sin avance",IF(MIR_2021!AI124&lt;&gt;"Sin avance",IFERROR(_xlfn.FORMULATEXT(MIR_2021!AI124),CONCATENATE("=",MIR_2021!AI124)),"-"))))</f>
        <v>-</v>
      </c>
      <c r="BK115" s="68">
        <f>+MIR_2021!AJ124</f>
        <v>0</v>
      </c>
      <c r="BL115" s="68">
        <f>+MIR_2021!AK124</f>
        <v>0</v>
      </c>
      <c r="BM115" s="68">
        <f>+MIR_2021!AL124</f>
        <v>0</v>
      </c>
      <c r="BN115" s="78" t="str">
        <f>IF(MIR_2021!AM124="","-",MIR_2021!AM124)</f>
        <v>-</v>
      </c>
      <c r="BO115" s="119" t="str">
        <f>IF(MIR_2021!BL124="","-",MIR_2021!BL124)</f>
        <v>-</v>
      </c>
      <c r="BP115" s="119" t="str">
        <f>IF(MIR_2021!BM124="","-",MIR_2021!BM124)</f>
        <v>-</v>
      </c>
      <c r="BQ115" s="119" t="str">
        <f>IF(MIR_2021!BN124="","-",MIR_2021!BN124)</f>
        <v>-</v>
      </c>
      <c r="BR115" s="119" t="str">
        <f>IF(MIR_2021!BO124="","-",MIR_2021!BO124)</f>
        <v>-</v>
      </c>
      <c r="BS115" s="74" t="str">
        <f>IF(MIR_2021!BP124="","-",MIR_2021!BP124)</f>
        <v>-</v>
      </c>
      <c r="BT115" s="119" t="str">
        <f>IF(MIR_2021!BR124="","-",MIR_2021!BR124)</f>
        <v>-</v>
      </c>
      <c r="BU115" s="119" t="str">
        <f>IF(MIR_2021!BS124="","-",MIR_2021!BS124)</f>
        <v>-</v>
      </c>
      <c r="BV115" s="74" t="str">
        <f>IF(MIR_2021!BT124="","-",MIR_2021!BT124)</f>
        <v>-</v>
      </c>
      <c r="BW115" s="74" t="str">
        <f>IF(MIR_2021!BU124="","-",MIR_2021!BU124)</f>
        <v>-</v>
      </c>
      <c r="BX115" s="74" t="str">
        <f>IF(MIR_2021!BV124="","-",MIR_2021!BV124)</f>
        <v>-</v>
      </c>
      <c r="BY115" s="74" t="str">
        <f>IF(MIR_2021!BW124="","-",MIR_2021!BW124)</f>
        <v>-</v>
      </c>
      <c r="BZ115" s="74" t="str">
        <f>IF(MIR_2021!BX124="","-",MIR_2021!BX124)</f>
        <v>-</v>
      </c>
      <c r="CA115" s="119" t="str">
        <f>IF(MIR_2021!BY124="","-",MIR_2021!BY124)</f>
        <v>-</v>
      </c>
      <c r="CB115" s="119" t="str">
        <f>IF(MIR_2021!BZ124="","-",MIR_2021!BZ124)</f>
        <v>-</v>
      </c>
      <c r="CC115" s="74" t="str">
        <f>IF(MIR_2021!CA124="","-",MIR_2021!CA124)</f>
        <v>-</v>
      </c>
      <c r="CD115" s="74" t="str">
        <f>IF(MIR_2021!CB124="","-",MIR_2021!CB124)</f>
        <v>-</v>
      </c>
      <c r="CE115" s="74" t="str">
        <f>IF(MIR_2021!CC124="","-",MIR_2021!CC124)</f>
        <v>-</v>
      </c>
      <c r="CF115" s="74" t="str">
        <f>IF(MIR_2021!CD124="","-",MIR_2021!CD124)</f>
        <v>-</v>
      </c>
      <c r="CG115" s="74" t="str">
        <f>IF(MIR_2021!CE124="","-",MIR_2021!CE124)</f>
        <v>-</v>
      </c>
      <c r="CH115" s="119" t="str">
        <f>IF(MIR_2021!CF124="","-",MIR_2021!CF124)</f>
        <v>-</v>
      </c>
      <c r="CI115" s="119" t="str">
        <f>IF(MIR_2021!CG124="","-",MIR_2021!CG124)</f>
        <v>-</v>
      </c>
      <c r="CJ115" s="74" t="str">
        <f>IF(MIR_2021!CH124="","-",MIR_2021!CH124)</f>
        <v>-</v>
      </c>
      <c r="CK115" s="74" t="str">
        <f>IF(MIR_2021!CI124="","-",MIR_2021!CI124)</f>
        <v>-</v>
      </c>
      <c r="CL115" s="74" t="str">
        <f>IF(MIR_2021!CJ124="","-",MIR_2021!CJ124)</f>
        <v>-</v>
      </c>
      <c r="CM115" s="74" t="str">
        <f>IF(MIR_2021!CK124="","-",MIR_2021!CK124)</f>
        <v>-</v>
      </c>
      <c r="CN115" s="74" t="str">
        <f>IF(MIR_2021!CL124="","-",MIR_2021!CL124)</f>
        <v>-</v>
      </c>
      <c r="CO115" s="119" t="str">
        <f>IF(MIR_2021!CM124="","-",MIR_2021!CM124)</f>
        <v>-</v>
      </c>
      <c r="CP115" s="119" t="str">
        <f>IF(MIR_2021!CN124="","-",MIR_2021!CN124)</f>
        <v>-</v>
      </c>
      <c r="CQ115" s="74" t="str">
        <f>IF(MIR_2021!CO124="","-",MIR_2021!CO124)</f>
        <v>-</v>
      </c>
      <c r="CR115" s="74" t="str">
        <f>IF(MIR_2021!CP124="","-",MIR_2021!CP124)</f>
        <v>-</v>
      </c>
      <c r="CS115" s="74" t="str">
        <f>IF(MIR_2021!CQ124="","-",MIR_2021!CQ124)</f>
        <v>-</v>
      </c>
      <c r="CT115" s="74" t="str">
        <f>IF(MIR_2021!CR124="","-",MIR_2021!CR124)</f>
        <v>-</v>
      </c>
      <c r="CU115" s="74" t="str">
        <f>IF(MIR_2021!CS124="","-",MIR_2021!CS124)</f>
        <v>-</v>
      </c>
    </row>
    <row r="116" spans="1:99" s="68" customFormat="1" ht="13" x14ac:dyDescent="0.15">
      <c r="A116" s="67">
        <f>+VLOOKUP($D116,Catálogos!$A$14:$E$40,5,0)</f>
        <v>2</v>
      </c>
      <c r="B116" s="69" t="str">
        <f>+VLOOKUP(D116,Catálogos!$A$14:$C$40,3,FALSE)</f>
        <v>Promover el pleno ejercicio de los derechos de acceso a la información pública y de protección de datos personales, así como la transparencia y apertura de las instituciones públicas.</v>
      </c>
      <c r="C116" s="69" t="str">
        <f>+VLOOKUP(D116,Catálogos!$A$14:$F$40,6,FALSE)</f>
        <v>Presidencia</v>
      </c>
      <c r="D116" s="68" t="str">
        <f>+MID(MIR_2021!$D$6,1,3)</f>
        <v>170</v>
      </c>
      <c r="E116" s="69" t="str">
        <f>+MID(MIR_2021!$D$6,7,150)</f>
        <v>Dirección General de Comunicación Social y Difusión</v>
      </c>
      <c r="F116" s="68" t="str">
        <f>IF(MIR_2021!B125=0,F115,MIR_2021!B125)</f>
        <v>GOA09</v>
      </c>
      <c r="G116" s="68" t="str">
        <f>IF(MIR_2021!C125=0,G115,MIR_2021!C125)</f>
        <v>Actividad</v>
      </c>
      <c r="H116" s="69" t="str">
        <f>IF(MIR_2021!D125="",H115,MIR_2021!D125)</f>
        <v>2.2 Aplicación de una encuesta institucional de diagnóstico de los instrumentos de comunicación interna y el impacto de sus mensajes entre el personal del Instituto.</v>
      </c>
      <c r="I116" s="69">
        <f>+MIR_2021!E125</f>
        <v>0</v>
      </c>
      <c r="J116" s="69">
        <f>+MIR_2021!F125</f>
        <v>0</v>
      </c>
      <c r="K116" s="69">
        <f>+MIR_2021!G125</f>
        <v>0</v>
      </c>
      <c r="L116" s="69">
        <f>+MIR_2021!H125</f>
        <v>0</v>
      </c>
      <c r="M116" s="69">
        <f>+MIR_2021!I125</f>
        <v>0</v>
      </c>
      <c r="N116" s="69">
        <f>+MIR_2021!J125</f>
        <v>0</v>
      </c>
      <c r="O116" s="69">
        <f>+MIR_2021!K125</f>
        <v>0</v>
      </c>
      <c r="P116" s="69">
        <f>+MIR_2021!L125</f>
        <v>0</v>
      </c>
      <c r="Q116" s="69">
        <f>+MIR_2021!M125</f>
        <v>0</v>
      </c>
      <c r="R116" s="69">
        <f>+MIR_2021!N125</f>
        <v>0</v>
      </c>
      <c r="S116" s="69">
        <f>+MIR_2021!O125</f>
        <v>0</v>
      </c>
      <c r="T116" s="69">
        <f>+MIR_2021!P125</f>
        <v>0</v>
      </c>
      <c r="U116" s="69">
        <f>+MIR_2021!Q125</f>
        <v>0</v>
      </c>
      <c r="V116" s="69" t="str">
        <f>IF(MIR_2021!R125=0,V115,MIR_2021!R125)</f>
        <v>Anual</v>
      </c>
      <c r="W116" s="69" t="str">
        <f>IF(MIR_2021!S125=0,W115,MIR_2021!S125)</f>
        <v>Porcentaje</v>
      </c>
      <c r="X116" s="69">
        <f>+MIR_2021!V125</f>
        <v>0</v>
      </c>
      <c r="Y116" s="69">
        <f>+MIR_2021!W125</f>
        <v>0</v>
      </c>
      <c r="Z116" s="69">
        <f>+MIR_2021!X125</f>
        <v>0</v>
      </c>
      <c r="AA116" s="69" t="str">
        <f>IF(AND(MIR_2021!Y125="",H116=H115),AA115,MIR_2021!Y125)</f>
        <v>Los resultados de la encuesta son obtenidos en tiempo y forma.</v>
      </c>
      <c r="AB116" s="69">
        <f>+MIR_2021!Z125</f>
        <v>0</v>
      </c>
      <c r="AC116" s="69">
        <f>+MIR_2021!AA125</f>
        <v>0</v>
      </c>
      <c r="AD116" s="69">
        <f>+MIR_2021!AB125</f>
        <v>0</v>
      </c>
      <c r="AE116" s="77">
        <f>+MIR_2021!AC125</f>
        <v>0</v>
      </c>
      <c r="AF116" s="77">
        <f>+MIR_2021!AD125</f>
        <v>0</v>
      </c>
      <c r="AG116" s="68">
        <f>+MIR_2021!AE125</f>
        <v>0</v>
      </c>
      <c r="AH116" s="68">
        <f>+MIR_2021!AF125</f>
        <v>0</v>
      </c>
      <c r="AI116" s="68">
        <f>+MIR_2021!AG125</f>
        <v>0</v>
      </c>
      <c r="AJ116" s="68">
        <f>+MIR_2021!AH125</f>
        <v>0</v>
      </c>
      <c r="AK116" s="68">
        <f>+MIR_2021!AN125</f>
        <v>0</v>
      </c>
      <c r="AL116" s="68" t="str">
        <f ca="1">IF(MIR_2021!AO125="","-",IF(AN116="No aplica","-",IF(MIR_2021!AO125="Sin avance","Sin avance",IF(MIR_2021!AO125&lt;&gt;"Sin avance",IFERROR(_xlfn.FORMULATEXT(MIR_2021!AO125),CONCATENATE("=",MIR_2021!AO125)),"0"))))</f>
        <v>-</v>
      </c>
      <c r="AM116" s="68">
        <f>+MIR_2021!AP125</f>
        <v>0</v>
      </c>
      <c r="AN116" s="68">
        <f>+MIR_2021!AQ125</f>
        <v>0</v>
      </c>
      <c r="AO116" s="68">
        <f>+MIR_2021!AR125</f>
        <v>0</v>
      </c>
      <c r="AP116" s="78" t="str">
        <f>IF(MIR_2021!AS125="","-",MIR_2021!AS125)</f>
        <v>-</v>
      </c>
      <c r="AQ116" s="68">
        <f>+MIR_2021!AT125</f>
        <v>0</v>
      </c>
      <c r="AR116" s="68" t="str">
        <f ca="1">+IF(MIR_2021!AU125="","-",IF(AT116="No aplica","-",IF(MIR_2021!AU125="Sin avance","Sin avance",IF(MIR_2021!AU125&lt;&gt;"Sin avance",IFERROR(_xlfn.FORMULATEXT(MIR_2021!AU125),CONCATENATE("=",MIR_2021!AU125)),"0"))))</f>
        <v>-</v>
      </c>
      <c r="AS116" s="68">
        <f>+MIR_2021!AV125</f>
        <v>0</v>
      </c>
      <c r="AT116" s="68">
        <f>+MIR_2021!AW125</f>
        <v>0</v>
      </c>
      <c r="AU116" s="68">
        <f>+MIR_2021!AX125</f>
        <v>0</v>
      </c>
      <c r="AV116" s="78" t="str">
        <f>IF(MIR_2021!AY125="","-",MIR_2021!AY125)</f>
        <v>-</v>
      </c>
      <c r="AW116" s="68">
        <f>+MIR_2021!AZ125</f>
        <v>0</v>
      </c>
      <c r="AX116" s="70" t="str">
        <f ca="1">+IF(MIR_2021!BA125="","-",IF(AZ116="No aplica","-",IF(MIR_2021!BA125="Sin avance","Sin avance",IF(MIR_2021!BA125&lt;&gt;"Sin avance",IFERROR(_xlfn.FORMULATEXT(MIR_2021!BA125),CONCATENATE("=",MIR_2021!BA125)),"0"))))</f>
        <v>-</v>
      </c>
      <c r="AY116" s="68">
        <f>+MIR_2021!BB125</f>
        <v>0</v>
      </c>
      <c r="AZ116" s="68">
        <f>+MIR_2021!BC125</f>
        <v>0</v>
      </c>
      <c r="BA116" s="68">
        <f>+MIR_2021!BD125</f>
        <v>0</v>
      </c>
      <c r="BB116" s="78" t="str">
        <f>IF(MIR_2021!BE125="","-",MIR_2021!BE125)</f>
        <v>-</v>
      </c>
      <c r="BC116" s="68">
        <f>+MIR_2021!BF125</f>
        <v>0</v>
      </c>
      <c r="BD116" s="68" t="str">
        <f ca="1">+IF(MIR_2021!BG125="","-",IF(BF116="No aplica","-",IF(MIR_2021!BG125="Sin avance","Sin avance",IF(MIR_2021!BG125&lt;&gt;"Sin avance",IFERROR(_xlfn.FORMULATEXT(MIR_2021!BG125),CONCATENATE("=",MIR_2021!BG125)),"0"))))</f>
        <v>-</v>
      </c>
      <c r="BE116" s="68">
        <f>+MIR_2021!BH125</f>
        <v>0</v>
      </c>
      <c r="BF116" s="68">
        <f>+MIR_2021!BI125</f>
        <v>0</v>
      </c>
      <c r="BG116" s="68">
        <f>+MIR_2021!BJ125</f>
        <v>0</v>
      </c>
      <c r="BH116" s="78" t="str">
        <f>IF(MIR_2021!BK125="","-",MIR_2021!BK125)</f>
        <v>-</v>
      </c>
      <c r="BI116" s="68">
        <f>+MIR_2021!AH125</f>
        <v>0</v>
      </c>
      <c r="BJ116" s="71" t="str">
        <f ca="1">+IF(MIR_2021!AI125="","-",IF(BL116="No aplica","-",IF(MIR_2021!AI125="Sin avance","Sin avance",IF(MIR_2021!AI125&lt;&gt;"Sin avance",IFERROR(_xlfn.FORMULATEXT(MIR_2021!AI125),CONCATENATE("=",MIR_2021!AI125)),"-"))))</f>
        <v>-</v>
      </c>
      <c r="BK116" s="68">
        <f>+MIR_2021!AJ125</f>
        <v>0</v>
      </c>
      <c r="BL116" s="68">
        <f>+MIR_2021!AK125</f>
        <v>0</v>
      </c>
      <c r="BM116" s="68">
        <f>+MIR_2021!AL125</f>
        <v>0</v>
      </c>
      <c r="BN116" s="78" t="str">
        <f>IF(MIR_2021!AM125="","-",MIR_2021!AM125)</f>
        <v>-</v>
      </c>
      <c r="BO116" s="119" t="str">
        <f>IF(MIR_2021!BL125="","-",MIR_2021!BL125)</f>
        <v>-</v>
      </c>
      <c r="BP116" s="119" t="str">
        <f>IF(MIR_2021!BM125="","-",MIR_2021!BM125)</f>
        <v>-</v>
      </c>
      <c r="BQ116" s="119" t="str">
        <f>IF(MIR_2021!BN125="","-",MIR_2021!BN125)</f>
        <v>-</v>
      </c>
      <c r="BR116" s="119" t="str">
        <f>IF(MIR_2021!BO125="","-",MIR_2021!BO125)</f>
        <v>-</v>
      </c>
      <c r="BS116" s="74" t="str">
        <f>IF(MIR_2021!BP125="","-",MIR_2021!BP125)</f>
        <v>-</v>
      </c>
      <c r="BT116" s="119" t="str">
        <f>IF(MIR_2021!BR125="","-",MIR_2021!BR125)</f>
        <v>-</v>
      </c>
      <c r="BU116" s="119" t="str">
        <f>IF(MIR_2021!BS125="","-",MIR_2021!BS125)</f>
        <v>-</v>
      </c>
      <c r="BV116" s="74" t="str">
        <f>IF(MIR_2021!BT125="","-",MIR_2021!BT125)</f>
        <v>-</v>
      </c>
      <c r="BW116" s="74" t="str">
        <f>IF(MIR_2021!BU125="","-",MIR_2021!BU125)</f>
        <v>-</v>
      </c>
      <c r="BX116" s="74" t="str">
        <f>IF(MIR_2021!BV125="","-",MIR_2021!BV125)</f>
        <v>-</v>
      </c>
      <c r="BY116" s="74" t="str">
        <f>IF(MIR_2021!BW125="","-",MIR_2021!BW125)</f>
        <v>-</v>
      </c>
      <c r="BZ116" s="74" t="str">
        <f>IF(MIR_2021!BX125="","-",MIR_2021!BX125)</f>
        <v>-</v>
      </c>
      <c r="CA116" s="119" t="str">
        <f>IF(MIR_2021!BY125="","-",MIR_2021!BY125)</f>
        <v>-</v>
      </c>
      <c r="CB116" s="119" t="str">
        <f>IF(MIR_2021!BZ125="","-",MIR_2021!BZ125)</f>
        <v>-</v>
      </c>
      <c r="CC116" s="74" t="str">
        <f>IF(MIR_2021!CA125="","-",MIR_2021!CA125)</f>
        <v>-</v>
      </c>
      <c r="CD116" s="74" t="str">
        <f>IF(MIR_2021!CB125="","-",MIR_2021!CB125)</f>
        <v>-</v>
      </c>
      <c r="CE116" s="74" t="str">
        <f>IF(MIR_2021!CC125="","-",MIR_2021!CC125)</f>
        <v>-</v>
      </c>
      <c r="CF116" s="74" t="str">
        <f>IF(MIR_2021!CD125="","-",MIR_2021!CD125)</f>
        <v>-</v>
      </c>
      <c r="CG116" s="74" t="str">
        <f>IF(MIR_2021!CE125="","-",MIR_2021!CE125)</f>
        <v>-</v>
      </c>
      <c r="CH116" s="119" t="str">
        <f>IF(MIR_2021!CF125="","-",MIR_2021!CF125)</f>
        <v>-</v>
      </c>
      <c r="CI116" s="119" t="str">
        <f>IF(MIR_2021!CG125="","-",MIR_2021!CG125)</f>
        <v>-</v>
      </c>
      <c r="CJ116" s="74" t="str">
        <f>IF(MIR_2021!CH125="","-",MIR_2021!CH125)</f>
        <v>-</v>
      </c>
      <c r="CK116" s="74" t="str">
        <f>IF(MIR_2021!CI125="","-",MIR_2021!CI125)</f>
        <v>-</v>
      </c>
      <c r="CL116" s="74" t="str">
        <f>IF(MIR_2021!CJ125="","-",MIR_2021!CJ125)</f>
        <v>-</v>
      </c>
      <c r="CM116" s="74" t="str">
        <f>IF(MIR_2021!CK125="","-",MIR_2021!CK125)</f>
        <v>-</v>
      </c>
      <c r="CN116" s="74" t="str">
        <f>IF(MIR_2021!CL125="","-",MIR_2021!CL125)</f>
        <v>-</v>
      </c>
      <c r="CO116" s="119" t="str">
        <f>IF(MIR_2021!CM125="","-",MIR_2021!CM125)</f>
        <v>-</v>
      </c>
      <c r="CP116" s="119" t="str">
        <f>IF(MIR_2021!CN125="","-",MIR_2021!CN125)</f>
        <v>-</v>
      </c>
      <c r="CQ116" s="74" t="str">
        <f>IF(MIR_2021!CO125="","-",MIR_2021!CO125)</f>
        <v>-</v>
      </c>
      <c r="CR116" s="74" t="str">
        <f>IF(MIR_2021!CP125="","-",MIR_2021!CP125)</f>
        <v>-</v>
      </c>
      <c r="CS116" s="74" t="str">
        <f>IF(MIR_2021!CQ125="","-",MIR_2021!CQ125)</f>
        <v>-</v>
      </c>
      <c r="CT116" s="74" t="str">
        <f>IF(MIR_2021!CR125="","-",MIR_2021!CR125)</f>
        <v>-</v>
      </c>
      <c r="CU116" s="74" t="str">
        <f>IF(MIR_2021!CS125="","-",MIR_2021!CS125)</f>
        <v>-</v>
      </c>
    </row>
    <row r="117" spans="1:99" s="68" customFormat="1" ht="13" x14ac:dyDescent="0.15">
      <c r="A117" s="67">
        <f>+VLOOKUP($D117,Catálogos!$A$14:$E$40,5,0)</f>
        <v>2</v>
      </c>
      <c r="B117" s="69" t="str">
        <f>+VLOOKUP(D117,Catálogos!$A$14:$C$40,3,FALSE)</f>
        <v>Promover el pleno ejercicio de los derechos de acceso a la información pública y de protección de datos personales, así como la transparencia y apertura de las instituciones públicas.</v>
      </c>
      <c r="C117" s="69" t="str">
        <f>+VLOOKUP(D117,Catálogos!$A$14:$F$40,6,FALSE)</f>
        <v>Presidencia</v>
      </c>
      <c r="D117" s="68" t="str">
        <f>+MID(MIR_2021!$D$6,1,3)</f>
        <v>170</v>
      </c>
      <c r="E117" s="69" t="str">
        <f>+MID(MIR_2021!$D$6,7,150)</f>
        <v>Dirección General de Comunicación Social y Difusión</v>
      </c>
      <c r="F117" s="68" t="str">
        <f>IF(MIR_2021!B126=0,F116,MIR_2021!B126)</f>
        <v>GOA09</v>
      </c>
      <c r="G117" s="68" t="str">
        <f>IF(MIR_2021!C126=0,G116,MIR_2021!C126)</f>
        <v>Actividad</v>
      </c>
      <c r="H117" s="69" t="str">
        <f>IF(MIR_2021!D126="",H116,MIR_2021!D126)</f>
        <v>2.2 Aplicación de una encuesta institucional de diagnóstico de los instrumentos de comunicación interna y el impacto de sus mensajes entre el personal del Instituto.</v>
      </c>
      <c r="I117" s="69">
        <f>+MIR_2021!E126</f>
        <v>0</v>
      </c>
      <c r="J117" s="69">
        <f>+MIR_2021!F126</f>
        <v>0</v>
      </c>
      <c r="K117" s="69">
        <f>+MIR_2021!G126</f>
        <v>0</v>
      </c>
      <c r="L117" s="69">
        <f>+MIR_2021!H126</f>
        <v>0</v>
      </c>
      <c r="M117" s="69">
        <f>+MIR_2021!I126</f>
        <v>0</v>
      </c>
      <c r="N117" s="69">
        <f>+MIR_2021!J126</f>
        <v>0</v>
      </c>
      <c r="O117" s="69">
        <f>+MIR_2021!K126</f>
        <v>0</v>
      </c>
      <c r="P117" s="69">
        <f>+MIR_2021!L126</f>
        <v>0</v>
      </c>
      <c r="Q117" s="69">
        <f>+MIR_2021!M126</f>
        <v>0</v>
      </c>
      <c r="R117" s="69">
        <f>+MIR_2021!N126</f>
        <v>0</v>
      </c>
      <c r="S117" s="69">
        <f>+MIR_2021!O126</f>
        <v>0</v>
      </c>
      <c r="T117" s="69">
        <f>+MIR_2021!P126</f>
        <v>0</v>
      </c>
      <c r="U117" s="69">
        <f>+MIR_2021!Q126</f>
        <v>0</v>
      </c>
      <c r="V117" s="69" t="str">
        <f>IF(MIR_2021!R126=0,V116,MIR_2021!R126)</f>
        <v>Anual</v>
      </c>
      <c r="W117" s="69" t="str">
        <f>IF(MIR_2021!S126=0,W116,MIR_2021!S126)</f>
        <v>Porcentaje</v>
      </c>
      <c r="X117" s="69">
        <f>+MIR_2021!V126</f>
        <v>0</v>
      </c>
      <c r="Y117" s="69">
        <f>+MIR_2021!W126</f>
        <v>0</v>
      </c>
      <c r="Z117" s="69">
        <f>+MIR_2021!X126</f>
        <v>0</v>
      </c>
      <c r="AA117" s="69" t="str">
        <f>IF(AND(MIR_2021!Y126="",H117=H116),AA116,MIR_2021!Y126)</f>
        <v>Los resultados de la encuesta son obtenidos en tiempo y forma.</v>
      </c>
      <c r="AB117" s="69">
        <f>+MIR_2021!Z126</f>
        <v>0</v>
      </c>
      <c r="AC117" s="69">
        <f>+MIR_2021!AA126</f>
        <v>0</v>
      </c>
      <c r="AD117" s="69">
        <f>+MIR_2021!AB126</f>
        <v>0</v>
      </c>
      <c r="AE117" s="77">
        <f>+MIR_2021!AC126</f>
        <v>0</v>
      </c>
      <c r="AF117" s="77">
        <f>+MIR_2021!AD126</f>
        <v>0</v>
      </c>
      <c r="AG117" s="68">
        <f>+MIR_2021!AE126</f>
        <v>0</v>
      </c>
      <c r="AH117" s="68">
        <f>+MIR_2021!AF126</f>
        <v>0</v>
      </c>
      <c r="AI117" s="68">
        <f>+MIR_2021!AG126</f>
        <v>0</v>
      </c>
      <c r="AJ117" s="68">
        <f>+MIR_2021!AH126</f>
        <v>0</v>
      </c>
      <c r="AK117" s="68">
        <f>+MIR_2021!AN126</f>
        <v>0</v>
      </c>
      <c r="AL117" s="68" t="str">
        <f ca="1">IF(MIR_2021!AO126="","-",IF(AN117="No aplica","-",IF(MIR_2021!AO126="Sin avance","Sin avance",IF(MIR_2021!AO126&lt;&gt;"Sin avance",IFERROR(_xlfn.FORMULATEXT(MIR_2021!AO126),CONCATENATE("=",MIR_2021!AO126)),"0"))))</f>
        <v>-</v>
      </c>
      <c r="AM117" s="68">
        <f>+MIR_2021!AP126</f>
        <v>0</v>
      </c>
      <c r="AN117" s="68">
        <f>+MIR_2021!AQ126</f>
        <v>0</v>
      </c>
      <c r="AO117" s="68">
        <f>+MIR_2021!AR126</f>
        <v>0</v>
      </c>
      <c r="AP117" s="78" t="str">
        <f>IF(MIR_2021!AS126="","-",MIR_2021!AS126)</f>
        <v>-</v>
      </c>
      <c r="AQ117" s="68">
        <f>+MIR_2021!AT126</f>
        <v>0</v>
      </c>
      <c r="AR117" s="68" t="str">
        <f ca="1">+IF(MIR_2021!AU126="","-",IF(AT117="No aplica","-",IF(MIR_2021!AU126="Sin avance","Sin avance",IF(MIR_2021!AU126&lt;&gt;"Sin avance",IFERROR(_xlfn.FORMULATEXT(MIR_2021!AU126),CONCATENATE("=",MIR_2021!AU126)),"0"))))</f>
        <v>-</v>
      </c>
      <c r="AS117" s="68">
        <f>+MIR_2021!AV126</f>
        <v>0</v>
      </c>
      <c r="AT117" s="68">
        <f>+MIR_2021!AW126</f>
        <v>0</v>
      </c>
      <c r="AU117" s="68">
        <f>+MIR_2021!AX126</f>
        <v>0</v>
      </c>
      <c r="AV117" s="78" t="str">
        <f>IF(MIR_2021!AY126="","-",MIR_2021!AY126)</f>
        <v>-</v>
      </c>
      <c r="AW117" s="68">
        <f>+MIR_2021!AZ126</f>
        <v>0</v>
      </c>
      <c r="AX117" s="70" t="str">
        <f ca="1">+IF(MIR_2021!BA126="","-",IF(AZ117="No aplica","-",IF(MIR_2021!BA126="Sin avance","Sin avance",IF(MIR_2021!BA126&lt;&gt;"Sin avance",IFERROR(_xlfn.FORMULATEXT(MIR_2021!BA126),CONCATENATE("=",MIR_2021!BA126)),"0"))))</f>
        <v>-</v>
      </c>
      <c r="AY117" s="68">
        <f>+MIR_2021!BB126</f>
        <v>0</v>
      </c>
      <c r="AZ117" s="68">
        <f>+MIR_2021!BC126</f>
        <v>0</v>
      </c>
      <c r="BA117" s="68">
        <f>+MIR_2021!BD126</f>
        <v>0</v>
      </c>
      <c r="BB117" s="78" t="str">
        <f>IF(MIR_2021!BE126="","-",MIR_2021!BE126)</f>
        <v>-</v>
      </c>
      <c r="BC117" s="68">
        <f>+MIR_2021!BF126</f>
        <v>0</v>
      </c>
      <c r="BD117" s="68" t="str">
        <f ca="1">+IF(MIR_2021!BG126="","-",IF(BF117="No aplica","-",IF(MIR_2021!BG126="Sin avance","Sin avance",IF(MIR_2021!BG126&lt;&gt;"Sin avance",IFERROR(_xlfn.FORMULATEXT(MIR_2021!BG126),CONCATENATE("=",MIR_2021!BG126)),"0"))))</f>
        <v>-</v>
      </c>
      <c r="BE117" s="68">
        <f>+MIR_2021!BH126</f>
        <v>0</v>
      </c>
      <c r="BF117" s="68">
        <f>+MIR_2021!BI126</f>
        <v>0</v>
      </c>
      <c r="BG117" s="68">
        <f>+MIR_2021!BJ126</f>
        <v>0</v>
      </c>
      <c r="BH117" s="78" t="str">
        <f>IF(MIR_2021!BK126="","-",MIR_2021!BK126)</f>
        <v>-</v>
      </c>
      <c r="BI117" s="68">
        <f>+MIR_2021!AH126</f>
        <v>0</v>
      </c>
      <c r="BJ117" s="71" t="str">
        <f ca="1">+IF(MIR_2021!AI126="","-",IF(BL117="No aplica","-",IF(MIR_2021!AI126="Sin avance","Sin avance",IF(MIR_2021!AI126&lt;&gt;"Sin avance",IFERROR(_xlfn.FORMULATEXT(MIR_2021!AI126),CONCATENATE("=",MIR_2021!AI126)),"-"))))</f>
        <v>-</v>
      </c>
      <c r="BK117" s="68">
        <f>+MIR_2021!AJ126</f>
        <v>0</v>
      </c>
      <c r="BL117" s="68">
        <f>+MIR_2021!AK126</f>
        <v>0</v>
      </c>
      <c r="BM117" s="68">
        <f>+MIR_2021!AL126</f>
        <v>0</v>
      </c>
      <c r="BN117" s="78" t="str">
        <f>IF(MIR_2021!AM126="","-",MIR_2021!AM126)</f>
        <v>-</v>
      </c>
      <c r="BO117" s="119" t="str">
        <f>IF(MIR_2021!BL126="","-",MIR_2021!BL126)</f>
        <v>-</v>
      </c>
      <c r="BP117" s="119" t="str">
        <f>IF(MIR_2021!BM126="","-",MIR_2021!BM126)</f>
        <v>-</v>
      </c>
      <c r="BQ117" s="119" t="str">
        <f>IF(MIR_2021!BN126="","-",MIR_2021!BN126)</f>
        <v>-</v>
      </c>
      <c r="BR117" s="119" t="str">
        <f>IF(MIR_2021!BO126="","-",MIR_2021!BO126)</f>
        <v>-</v>
      </c>
      <c r="BS117" s="74" t="str">
        <f>IF(MIR_2021!BP126="","-",MIR_2021!BP126)</f>
        <v>-</v>
      </c>
      <c r="BT117" s="119" t="str">
        <f>IF(MIR_2021!BR126="","-",MIR_2021!BR126)</f>
        <v>-</v>
      </c>
      <c r="BU117" s="119" t="str">
        <f>IF(MIR_2021!BS126="","-",MIR_2021!BS126)</f>
        <v>-</v>
      </c>
      <c r="BV117" s="74" t="str">
        <f>IF(MIR_2021!BT126="","-",MIR_2021!BT126)</f>
        <v>-</v>
      </c>
      <c r="BW117" s="74" t="str">
        <f>IF(MIR_2021!BU126="","-",MIR_2021!BU126)</f>
        <v>-</v>
      </c>
      <c r="BX117" s="74" t="str">
        <f>IF(MIR_2021!BV126="","-",MIR_2021!BV126)</f>
        <v>-</v>
      </c>
      <c r="BY117" s="74" t="str">
        <f>IF(MIR_2021!BW126="","-",MIR_2021!BW126)</f>
        <v>-</v>
      </c>
      <c r="BZ117" s="74" t="str">
        <f>IF(MIR_2021!BX126="","-",MIR_2021!BX126)</f>
        <v>-</v>
      </c>
      <c r="CA117" s="119" t="str">
        <f>IF(MIR_2021!BY126="","-",MIR_2021!BY126)</f>
        <v>-</v>
      </c>
      <c r="CB117" s="119" t="str">
        <f>IF(MIR_2021!BZ126="","-",MIR_2021!BZ126)</f>
        <v>-</v>
      </c>
      <c r="CC117" s="74" t="str">
        <f>IF(MIR_2021!CA126="","-",MIR_2021!CA126)</f>
        <v>-</v>
      </c>
      <c r="CD117" s="74" t="str">
        <f>IF(MIR_2021!CB126="","-",MIR_2021!CB126)</f>
        <v>-</v>
      </c>
      <c r="CE117" s="74" t="str">
        <f>IF(MIR_2021!CC126="","-",MIR_2021!CC126)</f>
        <v>-</v>
      </c>
      <c r="CF117" s="74" t="str">
        <f>IF(MIR_2021!CD126="","-",MIR_2021!CD126)</f>
        <v>-</v>
      </c>
      <c r="CG117" s="74" t="str">
        <f>IF(MIR_2021!CE126="","-",MIR_2021!CE126)</f>
        <v>-</v>
      </c>
      <c r="CH117" s="119" t="str">
        <f>IF(MIR_2021!CF126="","-",MIR_2021!CF126)</f>
        <v>-</v>
      </c>
      <c r="CI117" s="119" t="str">
        <f>IF(MIR_2021!CG126="","-",MIR_2021!CG126)</f>
        <v>-</v>
      </c>
      <c r="CJ117" s="74" t="str">
        <f>IF(MIR_2021!CH126="","-",MIR_2021!CH126)</f>
        <v>-</v>
      </c>
      <c r="CK117" s="74" t="str">
        <f>IF(MIR_2021!CI126="","-",MIR_2021!CI126)</f>
        <v>-</v>
      </c>
      <c r="CL117" s="74" t="str">
        <f>IF(MIR_2021!CJ126="","-",MIR_2021!CJ126)</f>
        <v>-</v>
      </c>
      <c r="CM117" s="74" t="str">
        <f>IF(MIR_2021!CK126="","-",MIR_2021!CK126)</f>
        <v>-</v>
      </c>
      <c r="CN117" s="74" t="str">
        <f>IF(MIR_2021!CL126="","-",MIR_2021!CL126)</f>
        <v>-</v>
      </c>
      <c r="CO117" s="119" t="str">
        <f>IF(MIR_2021!CM126="","-",MIR_2021!CM126)</f>
        <v>-</v>
      </c>
      <c r="CP117" s="119" t="str">
        <f>IF(MIR_2021!CN126="","-",MIR_2021!CN126)</f>
        <v>-</v>
      </c>
      <c r="CQ117" s="74" t="str">
        <f>IF(MIR_2021!CO126="","-",MIR_2021!CO126)</f>
        <v>-</v>
      </c>
      <c r="CR117" s="74" t="str">
        <f>IF(MIR_2021!CP126="","-",MIR_2021!CP126)</f>
        <v>-</v>
      </c>
      <c r="CS117" s="74" t="str">
        <f>IF(MIR_2021!CQ126="","-",MIR_2021!CQ126)</f>
        <v>-</v>
      </c>
      <c r="CT117" s="74" t="str">
        <f>IF(MIR_2021!CR126="","-",MIR_2021!CR126)</f>
        <v>-</v>
      </c>
      <c r="CU117" s="74" t="str">
        <f>IF(MIR_2021!CS126="","-",MIR_2021!CS126)</f>
        <v>-</v>
      </c>
    </row>
    <row r="118" spans="1:99" s="68" customFormat="1" ht="13" x14ac:dyDescent="0.15">
      <c r="A118" s="67">
        <f>+VLOOKUP($D118,Catálogos!$A$14:$E$40,5,0)</f>
        <v>2</v>
      </c>
      <c r="B118" s="69" t="str">
        <f>+VLOOKUP(D118,Catálogos!$A$14:$C$40,3,FALSE)</f>
        <v>Promover el pleno ejercicio de los derechos de acceso a la información pública y de protección de datos personales, así como la transparencia y apertura de las instituciones públicas.</v>
      </c>
      <c r="C118" s="69" t="str">
        <f>+VLOOKUP(D118,Catálogos!$A$14:$F$40,6,FALSE)</f>
        <v>Presidencia</v>
      </c>
      <c r="D118" s="68" t="str">
        <f>+MID(MIR_2021!$D$6,1,3)</f>
        <v>170</v>
      </c>
      <c r="E118" s="69" t="str">
        <f>+MID(MIR_2021!$D$6,7,150)</f>
        <v>Dirección General de Comunicación Social y Difusión</v>
      </c>
      <c r="F118" s="68" t="str">
        <f>IF(MIR_2021!B127=0,F117,MIR_2021!B127)</f>
        <v>GOA09</v>
      </c>
      <c r="G118" s="68" t="str">
        <f>IF(MIR_2021!C127=0,G117,MIR_2021!C127)</f>
        <v>Actividad</v>
      </c>
      <c r="H118" s="69" t="str">
        <f>IF(MIR_2021!D127="",H117,MIR_2021!D127)</f>
        <v>2.2 Aplicación de una encuesta institucional de diagnóstico de los instrumentos de comunicación interna y el impacto de sus mensajes entre el personal del Instituto.</v>
      </c>
      <c r="I118" s="69">
        <f>+MIR_2021!E127</f>
        <v>0</v>
      </c>
      <c r="J118" s="69">
        <f>+MIR_2021!F127</f>
        <v>0</v>
      </c>
      <c r="K118" s="69">
        <f>+MIR_2021!G127</f>
        <v>0</v>
      </c>
      <c r="L118" s="69">
        <f>+MIR_2021!H127</f>
        <v>0</v>
      </c>
      <c r="M118" s="69">
        <f>+MIR_2021!I127</f>
        <v>0</v>
      </c>
      <c r="N118" s="69">
        <f>+MIR_2021!J127</f>
        <v>0</v>
      </c>
      <c r="O118" s="69">
        <f>+MIR_2021!K127</f>
        <v>0</v>
      </c>
      <c r="P118" s="69">
        <f>+MIR_2021!L127</f>
        <v>0</v>
      </c>
      <c r="Q118" s="69">
        <f>+MIR_2021!M127</f>
        <v>0</v>
      </c>
      <c r="R118" s="69">
        <f>+MIR_2021!N127</f>
        <v>0</v>
      </c>
      <c r="S118" s="69">
        <f>+MIR_2021!O127</f>
        <v>0</v>
      </c>
      <c r="T118" s="69">
        <f>+MIR_2021!P127</f>
        <v>0</v>
      </c>
      <c r="U118" s="69">
        <f>+MIR_2021!Q127</f>
        <v>0</v>
      </c>
      <c r="V118" s="69" t="str">
        <f>IF(MIR_2021!R127=0,V117,MIR_2021!R127)</f>
        <v>Anual</v>
      </c>
      <c r="W118" s="69" t="str">
        <f>IF(MIR_2021!S127=0,W117,MIR_2021!S127)</f>
        <v>Porcentaje</v>
      </c>
      <c r="X118" s="69">
        <f>+MIR_2021!V127</f>
        <v>0</v>
      </c>
      <c r="Y118" s="69">
        <f>+MIR_2021!W127</f>
        <v>0</v>
      </c>
      <c r="Z118" s="69">
        <f>+MIR_2021!X127</f>
        <v>0</v>
      </c>
      <c r="AA118" s="69" t="str">
        <f>IF(AND(MIR_2021!Y127="",H118=H117),AA117,MIR_2021!Y127)</f>
        <v>Los resultados de la encuesta son obtenidos en tiempo y forma.</v>
      </c>
      <c r="AB118" s="69">
        <f>+MIR_2021!Z127</f>
        <v>0</v>
      </c>
      <c r="AC118" s="69">
        <f>+MIR_2021!AA127</f>
        <v>0</v>
      </c>
      <c r="AD118" s="69">
        <f>+MIR_2021!AB127</f>
        <v>0</v>
      </c>
      <c r="AE118" s="77">
        <f>+MIR_2021!AC127</f>
        <v>0</v>
      </c>
      <c r="AF118" s="77">
        <f>+MIR_2021!AD127</f>
        <v>0</v>
      </c>
      <c r="AG118" s="68">
        <f>+MIR_2021!AE127</f>
        <v>0</v>
      </c>
      <c r="AH118" s="68">
        <f>+MIR_2021!AF127</f>
        <v>0</v>
      </c>
      <c r="AI118" s="68">
        <f>+MIR_2021!AG127</f>
        <v>0</v>
      </c>
      <c r="AJ118" s="68">
        <f>+MIR_2021!AH127</f>
        <v>0</v>
      </c>
      <c r="AK118" s="68">
        <f>+MIR_2021!AN127</f>
        <v>0</v>
      </c>
      <c r="AL118" s="68" t="str">
        <f ca="1">IF(MIR_2021!AO127="","-",IF(AN118="No aplica","-",IF(MIR_2021!AO127="Sin avance","Sin avance",IF(MIR_2021!AO127&lt;&gt;"Sin avance",IFERROR(_xlfn.FORMULATEXT(MIR_2021!AO127),CONCATENATE("=",MIR_2021!AO127)),"0"))))</f>
        <v>-</v>
      </c>
      <c r="AM118" s="68">
        <f>+MIR_2021!AP127</f>
        <v>0</v>
      </c>
      <c r="AN118" s="68">
        <f>+MIR_2021!AQ127</f>
        <v>0</v>
      </c>
      <c r="AO118" s="68">
        <f>+MIR_2021!AR127</f>
        <v>0</v>
      </c>
      <c r="AP118" s="78" t="str">
        <f>IF(MIR_2021!AS127="","-",MIR_2021!AS127)</f>
        <v>-</v>
      </c>
      <c r="AQ118" s="68">
        <f>+MIR_2021!AT127</f>
        <v>0</v>
      </c>
      <c r="AR118" s="68" t="str">
        <f ca="1">+IF(MIR_2021!AU127="","-",IF(AT118="No aplica","-",IF(MIR_2021!AU127="Sin avance","Sin avance",IF(MIR_2021!AU127&lt;&gt;"Sin avance",IFERROR(_xlfn.FORMULATEXT(MIR_2021!AU127),CONCATENATE("=",MIR_2021!AU127)),"0"))))</f>
        <v>-</v>
      </c>
      <c r="AS118" s="68">
        <f>+MIR_2021!AV127</f>
        <v>0</v>
      </c>
      <c r="AT118" s="68">
        <f>+MIR_2021!AW127</f>
        <v>0</v>
      </c>
      <c r="AU118" s="68">
        <f>+MIR_2021!AX127</f>
        <v>0</v>
      </c>
      <c r="AV118" s="78" t="str">
        <f>IF(MIR_2021!AY127="","-",MIR_2021!AY127)</f>
        <v>-</v>
      </c>
      <c r="AW118" s="68">
        <f>+MIR_2021!AZ127</f>
        <v>0</v>
      </c>
      <c r="AX118" s="70" t="str">
        <f ca="1">+IF(MIR_2021!BA127="","-",IF(AZ118="No aplica","-",IF(MIR_2021!BA127="Sin avance","Sin avance",IF(MIR_2021!BA127&lt;&gt;"Sin avance",IFERROR(_xlfn.FORMULATEXT(MIR_2021!BA127),CONCATENATE("=",MIR_2021!BA127)),"0"))))</f>
        <v>-</v>
      </c>
      <c r="AY118" s="68">
        <f>+MIR_2021!BB127</f>
        <v>0</v>
      </c>
      <c r="AZ118" s="68">
        <f>+MIR_2021!BC127</f>
        <v>0</v>
      </c>
      <c r="BA118" s="68">
        <f>+MIR_2021!BD127</f>
        <v>0</v>
      </c>
      <c r="BB118" s="78" t="str">
        <f>IF(MIR_2021!BE127="","-",MIR_2021!BE127)</f>
        <v>-</v>
      </c>
      <c r="BC118" s="68">
        <f>+MIR_2021!BF127</f>
        <v>0</v>
      </c>
      <c r="BD118" s="68" t="str">
        <f ca="1">+IF(MIR_2021!BG127="","-",IF(BF118="No aplica","-",IF(MIR_2021!BG127="Sin avance","Sin avance",IF(MIR_2021!BG127&lt;&gt;"Sin avance",IFERROR(_xlfn.FORMULATEXT(MIR_2021!BG127),CONCATENATE("=",MIR_2021!BG127)),"0"))))</f>
        <v>-</v>
      </c>
      <c r="BE118" s="68">
        <f>+MIR_2021!BH127</f>
        <v>0</v>
      </c>
      <c r="BF118" s="68">
        <f>+MIR_2021!BI127</f>
        <v>0</v>
      </c>
      <c r="BG118" s="68">
        <f>+MIR_2021!BJ127</f>
        <v>0</v>
      </c>
      <c r="BH118" s="78" t="str">
        <f>IF(MIR_2021!BK127="","-",MIR_2021!BK127)</f>
        <v>-</v>
      </c>
      <c r="BI118" s="68">
        <f>+MIR_2021!AH127</f>
        <v>0</v>
      </c>
      <c r="BJ118" s="71" t="str">
        <f ca="1">+IF(MIR_2021!AI127="","-",IF(BL118="No aplica","-",IF(MIR_2021!AI127="Sin avance","Sin avance",IF(MIR_2021!AI127&lt;&gt;"Sin avance",IFERROR(_xlfn.FORMULATEXT(MIR_2021!AI127),CONCATENATE("=",MIR_2021!AI127)),"-"))))</f>
        <v>-</v>
      </c>
      <c r="BK118" s="68">
        <f>+MIR_2021!AJ127</f>
        <v>0</v>
      </c>
      <c r="BL118" s="68">
        <f>+MIR_2021!AK127</f>
        <v>0</v>
      </c>
      <c r="BM118" s="68">
        <f>+MIR_2021!AL127</f>
        <v>0</v>
      </c>
      <c r="BN118" s="78" t="str">
        <f>IF(MIR_2021!AM127="","-",MIR_2021!AM127)</f>
        <v>-</v>
      </c>
      <c r="BO118" s="119" t="str">
        <f>IF(MIR_2021!BL127="","-",MIR_2021!BL127)</f>
        <v>-</v>
      </c>
      <c r="BP118" s="119" t="str">
        <f>IF(MIR_2021!BM127="","-",MIR_2021!BM127)</f>
        <v>-</v>
      </c>
      <c r="BQ118" s="119" t="str">
        <f>IF(MIR_2021!BN127="","-",MIR_2021!BN127)</f>
        <v>-</v>
      </c>
      <c r="BR118" s="119" t="str">
        <f>IF(MIR_2021!BO127="","-",MIR_2021!BO127)</f>
        <v>-</v>
      </c>
      <c r="BS118" s="74" t="str">
        <f>IF(MIR_2021!BP127="","-",MIR_2021!BP127)</f>
        <v>-</v>
      </c>
      <c r="BT118" s="119" t="str">
        <f>IF(MIR_2021!BR127="","-",MIR_2021!BR127)</f>
        <v>-</v>
      </c>
      <c r="BU118" s="119" t="str">
        <f>IF(MIR_2021!BS127="","-",MIR_2021!BS127)</f>
        <v>-</v>
      </c>
      <c r="BV118" s="74" t="str">
        <f>IF(MIR_2021!BT127="","-",MIR_2021!BT127)</f>
        <v>-</v>
      </c>
      <c r="BW118" s="74" t="str">
        <f>IF(MIR_2021!BU127="","-",MIR_2021!BU127)</f>
        <v>-</v>
      </c>
      <c r="BX118" s="74" t="str">
        <f>IF(MIR_2021!BV127="","-",MIR_2021!BV127)</f>
        <v>-</v>
      </c>
      <c r="BY118" s="74" t="str">
        <f>IF(MIR_2021!BW127="","-",MIR_2021!BW127)</f>
        <v>-</v>
      </c>
      <c r="BZ118" s="74" t="str">
        <f>IF(MIR_2021!BX127="","-",MIR_2021!BX127)</f>
        <v>-</v>
      </c>
      <c r="CA118" s="119" t="str">
        <f>IF(MIR_2021!BY127="","-",MIR_2021!BY127)</f>
        <v>-</v>
      </c>
      <c r="CB118" s="119" t="str">
        <f>IF(MIR_2021!BZ127="","-",MIR_2021!BZ127)</f>
        <v>-</v>
      </c>
      <c r="CC118" s="74" t="str">
        <f>IF(MIR_2021!CA127="","-",MIR_2021!CA127)</f>
        <v>-</v>
      </c>
      <c r="CD118" s="74" t="str">
        <f>IF(MIR_2021!CB127="","-",MIR_2021!CB127)</f>
        <v>-</v>
      </c>
      <c r="CE118" s="74" t="str">
        <f>IF(MIR_2021!CC127="","-",MIR_2021!CC127)</f>
        <v>-</v>
      </c>
      <c r="CF118" s="74" t="str">
        <f>IF(MIR_2021!CD127="","-",MIR_2021!CD127)</f>
        <v>-</v>
      </c>
      <c r="CG118" s="74" t="str">
        <f>IF(MIR_2021!CE127="","-",MIR_2021!CE127)</f>
        <v>-</v>
      </c>
      <c r="CH118" s="119" t="str">
        <f>IF(MIR_2021!CF127="","-",MIR_2021!CF127)</f>
        <v>-</v>
      </c>
      <c r="CI118" s="119" t="str">
        <f>IF(MIR_2021!CG127="","-",MIR_2021!CG127)</f>
        <v>-</v>
      </c>
      <c r="CJ118" s="74" t="str">
        <f>IF(MIR_2021!CH127="","-",MIR_2021!CH127)</f>
        <v>-</v>
      </c>
      <c r="CK118" s="74" t="str">
        <f>IF(MIR_2021!CI127="","-",MIR_2021!CI127)</f>
        <v>-</v>
      </c>
      <c r="CL118" s="74" t="str">
        <f>IF(MIR_2021!CJ127="","-",MIR_2021!CJ127)</f>
        <v>-</v>
      </c>
      <c r="CM118" s="74" t="str">
        <f>IF(MIR_2021!CK127="","-",MIR_2021!CK127)</f>
        <v>-</v>
      </c>
      <c r="CN118" s="74" t="str">
        <f>IF(MIR_2021!CL127="","-",MIR_2021!CL127)</f>
        <v>-</v>
      </c>
      <c r="CO118" s="119" t="str">
        <f>IF(MIR_2021!CM127="","-",MIR_2021!CM127)</f>
        <v>-</v>
      </c>
      <c r="CP118" s="119" t="str">
        <f>IF(MIR_2021!CN127="","-",MIR_2021!CN127)</f>
        <v>-</v>
      </c>
      <c r="CQ118" s="74" t="str">
        <f>IF(MIR_2021!CO127="","-",MIR_2021!CO127)</f>
        <v>-</v>
      </c>
      <c r="CR118" s="74" t="str">
        <f>IF(MIR_2021!CP127="","-",MIR_2021!CP127)</f>
        <v>-</v>
      </c>
      <c r="CS118" s="74" t="str">
        <f>IF(MIR_2021!CQ127="","-",MIR_2021!CQ127)</f>
        <v>-</v>
      </c>
      <c r="CT118" s="74" t="str">
        <f>IF(MIR_2021!CR127="","-",MIR_2021!CR127)</f>
        <v>-</v>
      </c>
      <c r="CU118" s="74" t="str">
        <f>IF(MIR_2021!CS127="","-",MIR_2021!CS127)</f>
        <v>-</v>
      </c>
    </row>
    <row r="119" spans="1:99" s="68" customFormat="1" ht="13" x14ac:dyDescent="0.15">
      <c r="A119" s="67">
        <f>+VLOOKUP($D119,Catálogos!$A$14:$E$40,5,0)</f>
        <v>2</v>
      </c>
      <c r="B119" s="69" t="str">
        <f>+VLOOKUP(D119,Catálogos!$A$14:$C$40,3,FALSE)</f>
        <v>Promover el pleno ejercicio de los derechos de acceso a la información pública y de protección de datos personales, así como la transparencia y apertura de las instituciones públicas.</v>
      </c>
      <c r="C119" s="69" t="str">
        <f>+VLOOKUP(D119,Catálogos!$A$14:$F$40,6,FALSE)</f>
        <v>Presidencia</v>
      </c>
      <c r="D119" s="68" t="str">
        <f>+MID(MIR_2021!$D$6,1,3)</f>
        <v>170</v>
      </c>
      <c r="E119" s="69" t="str">
        <f>+MID(MIR_2021!$D$6,7,150)</f>
        <v>Dirección General de Comunicación Social y Difusión</v>
      </c>
      <c r="F119" s="68" t="str">
        <f>IF(MIR_2021!B128=0,F118,MIR_2021!B128)</f>
        <v>GOA09</v>
      </c>
      <c r="G119" s="68" t="str">
        <f>IF(MIR_2021!C128=0,G118,MIR_2021!C128)</f>
        <v>Actividad</v>
      </c>
      <c r="H119" s="69" t="str">
        <f>IF(MIR_2021!D128="",H118,MIR_2021!D128)</f>
        <v>2.2 Aplicación de una encuesta institucional de diagnóstico de los instrumentos de comunicación interna y el impacto de sus mensajes entre el personal del Instituto.</v>
      </c>
      <c r="I119" s="69">
        <f>+MIR_2021!E128</f>
        <v>0</v>
      </c>
      <c r="J119" s="69">
        <f>+MIR_2021!F128</f>
        <v>0</v>
      </c>
      <c r="K119" s="69">
        <f>+MIR_2021!G128</f>
        <v>0</v>
      </c>
      <c r="L119" s="69">
        <f>+MIR_2021!H128</f>
        <v>0</v>
      </c>
      <c r="M119" s="69">
        <f>+MIR_2021!I128</f>
        <v>0</v>
      </c>
      <c r="N119" s="69">
        <f>+MIR_2021!J128</f>
        <v>0</v>
      </c>
      <c r="O119" s="69">
        <f>+MIR_2021!K128</f>
        <v>0</v>
      </c>
      <c r="P119" s="69">
        <f>+MIR_2021!L128</f>
        <v>0</v>
      </c>
      <c r="Q119" s="69">
        <f>+MIR_2021!M128</f>
        <v>0</v>
      </c>
      <c r="R119" s="69">
        <f>+MIR_2021!N128</f>
        <v>0</v>
      </c>
      <c r="S119" s="69">
        <f>+MIR_2021!O128</f>
        <v>0</v>
      </c>
      <c r="T119" s="69">
        <f>+MIR_2021!P128</f>
        <v>0</v>
      </c>
      <c r="U119" s="69">
        <f>+MIR_2021!Q128</f>
        <v>0</v>
      </c>
      <c r="V119" s="69" t="str">
        <f>IF(MIR_2021!R128=0,V118,MIR_2021!R128)</f>
        <v>Anual</v>
      </c>
      <c r="W119" s="69" t="str">
        <f>IF(MIR_2021!S128=0,W118,MIR_2021!S128)</f>
        <v>Porcentaje</v>
      </c>
      <c r="X119" s="69">
        <f>+MIR_2021!V128</f>
        <v>0</v>
      </c>
      <c r="Y119" s="69">
        <f>+MIR_2021!W128</f>
        <v>0</v>
      </c>
      <c r="Z119" s="69">
        <f>+MIR_2021!X128</f>
        <v>0</v>
      </c>
      <c r="AA119" s="69" t="str">
        <f>IF(AND(MIR_2021!Y128="",H119=H118),AA118,MIR_2021!Y128)</f>
        <v>Los resultados de la encuesta son obtenidos en tiempo y forma.</v>
      </c>
      <c r="AB119" s="69">
        <f>+MIR_2021!Z128</f>
        <v>0</v>
      </c>
      <c r="AC119" s="69">
        <f>+MIR_2021!AA128</f>
        <v>0</v>
      </c>
      <c r="AD119" s="69">
        <f>+MIR_2021!AB128</f>
        <v>0</v>
      </c>
      <c r="AE119" s="77">
        <f>+MIR_2021!AC128</f>
        <v>0</v>
      </c>
      <c r="AF119" s="77">
        <f>+MIR_2021!AD128</f>
        <v>0</v>
      </c>
      <c r="AG119" s="68">
        <f>+MIR_2021!AE128</f>
        <v>0</v>
      </c>
      <c r="AH119" s="68">
        <f>+MIR_2021!AF128</f>
        <v>0</v>
      </c>
      <c r="AI119" s="68">
        <f>+MIR_2021!AG128</f>
        <v>0</v>
      </c>
      <c r="AJ119" s="68">
        <f>+MIR_2021!AH128</f>
        <v>0</v>
      </c>
      <c r="AK119" s="68">
        <f>+MIR_2021!AN128</f>
        <v>0</v>
      </c>
      <c r="AL119" s="68" t="str">
        <f ca="1">IF(MIR_2021!AO128="","-",IF(AN119="No aplica","-",IF(MIR_2021!AO128="Sin avance","Sin avance",IF(MIR_2021!AO128&lt;&gt;"Sin avance",IFERROR(_xlfn.FORMULATEXT(MIR_2021!AO128),CONCATENATE("=",MIR_2021!AO128)),"0"))))</f>
        <v>-</v>
      </c>
      <c r="AM119" s="68">
        <f>+MIR_2021!AP128</f>
        <v>0</v>
      </c>
      <c r="AN119" s="68">
        <f>+MIR_2021!AQ128</f>
        <v>0</v>
      </c>
      <c r="AO119" s="68">
        <f>+MIR_2021!AR128</f>
        <v>0</v>
      </c>
      <c r="AP119" s="78" t="str">
        <f>IF(MIR_2021!AS128="","-",MIR_2021!AS128)</f>
        <v>-</v>
      </c>
      <c r="AQ119" s="68">
        <f>+MIR_2021!AT128</f>
        <v>0</v>
      </c>
      <c r="AR119" s="68" t="str">
        <f ca="1">+IF(MIR_2021!AU128="","-",IF(AT119="No aplica","-",IF(MIR_2021!AU128="Sin avance","Sin avance",IF(MIR_2021!AU128&lt;&gt;"Sin avance",IFERROR(_xlfn.FORMULATEXT(MIR_2021!AU128),CONCATENATE("=",MIR_2021!AU128)),"0"))))</f>
        <v>-</v>
      </c>
      <c r="AS119" s="68">
        <f>+MIR_2021!AV128</f>
        <v>0</v>
      </c>
      <c r="AT119" s="68">
        <f>+MIR_2021!AW128</f>
        <v>0</v>
      </c>
      <c r="AU119" s="68">
        <f>+MIR_2021!AX128</f>
        <v>0</v>
      </c>
      <c r="AV119" s="78" t="str">
        <f>IF(MIR_2021!AY128="","-",MIR_2021!AY128)</f>
        <v>-</v>
      </c>
      <c r="AW119" s="68">
        <f>+MIR_2021!AZ128</f>
        <v>0</v>
      </c>
      <c r="AX119" s="70" t="str">
        <f ca="1">+IF(MIR_2021!BA128="","-",IF(AZ119="No aplica","-",IF(MIR_2021!BA128="Sin avance","Sin avance",IF(MIR_2021!BA128&lt;&gt;"Sin avance",IFERROR(_xlfn.FORMULATEXT(MIR_2021!BA128),CONCATENATE("=",MIR_2021!BA128)),"0"))))</f>
        <v>-</v>
      </c>
      <c r="AY119" s="68">
        <f>+MIR_2021!BB128</f>
        <v>0</v>
      </c>
      <c r="AZ119" s="68">
        <f>+MIR_2021!BC128</f>
        <v>0</v>
      </c>
      <c r="BA119" s="68">
        <f>+MIR_2021!BD128</f>
        <v>0</v>
      </c>
      <c r="BB119" s="78" t="str">
        <f>IF(MIR_2021!BE128="","-",MIR_2021!BE128)</f>
        <v>-</v>
      </c>
      <c r="BC119" s="68">
        <f>+MIR_2021!BF128</f>
        <v>0</v>
      </c>
      <c r="BD119" s="68" t="str">
        <f ca="1">+IF(MIR_2021!BG128="","-",IF(BF119="No aplica","-",IF(MIR_2021!BG128="Sin avance","Sin avance",IF(MIR_2021!BG128&lt;&gt;"Sin avance",IFERROR(_xlfn.FORMULATEXT(MIR_2021!BG128),CONCATENATE("=",MIR_2021!BG128)),"0"))))</f>
        <v>-</v>
      </c>
      <c r="BE119" s="68">
        <f>+MIR_2021!BH128</f>
        <v>0</v>
      </c>
      <c r="BF119" s="68">
        <f>+MIR_2021!BI128</f>
        <v>0</v>
      </c>
      <c r="BG119" s="68">
        <f>+MIR_2021!BJ128</f>
        <v>0</v>
      </c>
      <c r="BH119" s="78" t="str">
        <f>IF(MIR_2021!BK128="","-",MIR_2021!BK128)</f>
        <v>-</v>
      </c>
      <c r="BI119" s="68">
        <f>+MIR_2021!AH128</f>
        <v>0</v>
      </c>
      <c r="BJ119" s="71" t="str">
        <f ca="1">+IF(MIR_2021!AI128="","-",IF(BL119="No aplica","-",IF(MIR_2021!AI128="Sin avance","Sin avance",IF(MIR_2021!AI128&lt;&gt;"Sin avance",IFERROR(_xlfn.FORMULATEXT(MIR_2021!AI128),CONCATENATE("=",MIR_2021!AI128)),"-"))))</f>
        <v>-</v>
      </c>
      <c r="BK119" s="68">
        <f>+MIR_2021!AJ128</f>
        <v>0</v>
      </c>
      <c r="BL119" s="68">
        <f>+MIR_2021!AK128</f>
        <v>0</v>
      </c>
      <c r="BM119" s="68">
        <f>+MIR_2021!AL128</f>
        <v>0</v>
      </c>
      <c r="BN119" s="78" t="str">
        <f>IF(MIR_2021!AM128="","-",MIR_2021!AM128)</f>
        <v>-</v>
      </c>
      <c r="BO119" s="119" t="str">
        <f>IF(MIR_2021!BL128="","-",MIR_2021!BL128)</f>
        <v>-</v>
      </c>
      <c r="BP119" s="119" t="str">
        <f>IF(MIR_2021!BM128="","-",MIR_2021!BM128)</f>
        <v>-</v>
      </c>
      <c r="BQ119" s="119" t="str">
        <f>IF(MIR_2021!BN128="","-",MIR_2021!BN128)</f>
        <v>-</v>
      </c>
      <c r="BR119" s="119" t="str">
        <f>IF(MIR_2021!BO128="","-",MIR_2021!BO128)</f>
        <v>-</v>
      </c>
      <c r="BS119" s="74" t="str">
        <f>IF(MIR_2021!BP128="","-",MIR_2021!BP128)</f>
        <v>-</v>
      </c>
      <c r="BT119" s="119" t="str">
        <f>IF(MIR_2021!BR128="","-",MIR_2021!BR128)</f>
        <v>-</v>
      </c>
      <c r="BU119" s="119" t="str">
        <f>IF(MIR_2021!BS128="","-",MIR_2021!BS128)</f>
        <v>-</v>
      </c>
      <c r="BV119" s="74" t="str">
        <f>IF(MIR_2021!BT128="","-",MIR_2021!BT128)</f>
        <v>-</v>
      </c>
      <c r="BW119" s="74" t="str">
        <f>IF(MIR_2021!BU128="","-",MIR_2021!BU128)</f>
        <v>-</v>
      </c>
      <c r="BX119" s="74" t="str">
        <f>IF(MIR_2021!BV128="","-",MIR_2021!BV128)</f>
        <v>-</v>
      </c>
      <c r="BY119" s="74" t="str">
        <f>IF(MIR_2021!BW128="","-",MIR_2021!BW128)</f>
        <v>-</v>
      </c>
      <c r="BZ119" s="74" t="str">
        <f>IF(MIR_2021!BX128="","-",MIR_2021!BX128)</f>
        <v>-</v>
      </c>
      <c r="CA119" s="119" t="str">
        <f>IF(MIR_2021!BY128="","-",MIR_2021!BY128)</f>
        <v>-</v>
      </c>
      <c r="CB119" s="119" t="str">
        <f>IF(MIR_2021!BZ128="","-",MIR_2021!BZ128)</f>
        <v>-</v>
      </c>
      <c r="CC119" s="74" t="str">
        <f>IF(MIR_2021!CA128="","-",MIR_2021!CA128)</f>
        <v>-</v>
      </c>
      <c r="CD119" s="74" t="str">
        <f>IF(MIR_2021!CB128="","-",MIR_2021!CB128)</f>
        <v>-</v>
      </c>
      <c r="CE119" s="74" t="str">
        <f>IF(MIR_2021!CC128="","-",MIR_2021!CC128)</f>
        <v>-</v>
      </c>
      <c r="CF119" s="74" t="str">
        <f>IF(MIR_2021!CD128="","-",MIR_2021!CD128)</f>
        <v>-</v>
      </c>
      <c r="CG119" s="74" t="str">
        <f>IF(MIR_2021!CE128="","-",MIR_2021!CE128)</f>
        <v>-</v>
      </c>
      <c r="CH119" s="119" t="str">
        <f>IF(MIR_2021!CF128="","-",MIR_2021!CF128)</f>
        <v>-</v>
      </c>
      <c r="CI119" s="119" t="str">
        <f>IF(MIR_2021!CG128="","-",MIR_2021!CG128)</f>
        <v>-</v>
      </c>
      <c r="CJ119" s="74" t="str">
        <f>IF(MIR_2021!CH128="","-",MIR_2021!CH128)</f>
        <v>-</v>
      </c>
      <c r="CK119" s="74" t="str">
        <f>IF(MIR_2021!CI128="","-",MIR_2021!CI128)</f>
        <v>-</v>
      </c>
      <c r="CL119" s="74" t="str">
        <f>IF(MIR_2021!CJ128="","-",MIR_2021!CJ128)</f>
        <v>-</v>
      </c>
      <c r="CM119" s="74" t="str">
        <f>IF(MIR_2021!CK128="","-",MIR_2021!CK128)</f>
        <v>-</v>
      </c>
      <c r="CN119" s="74" t="str">
        <f>IF(MIR_2021!CL128="","-",MIR_2021!CL128)</f>
        <v>-</v>
      </c>
      <c r="CO119" s="119" t="str">
        <f>IF(MIR_2021!CM128="","-",MIR_2021!CM128)</f>
        <v>-</v>
      </c>
      <c r="CP119" s="119" t="str">
        <f>IF(MIR_2021!CN128="","-",MIR_2021!CN128)</f>
        <v>-</v>
      </c>
      <c r="CQ119" s="74" t="str">
        <f>IF(MIR_2021!CO128="","-",MIR_2021!CO128)</f>
        <v>-</v>
      </c>
      <c r="CR119" s="74" t="str">
        <f>IF(MIR_2021!CP128="","-",MIR_2021!CP128)</f>
        <v>-</v>
      </c>
      <c r="CS119" s="74" t="str">
        <f>IF(MIR_2021!CQ128="","-",MIR_2021!CQ128)</f>
        <v>-</v>
      </c>
      <c r="CT119" s="74" t="str">
        <f>IF(MIR_2021!CR128="","-",MIR_2021!CR128)</f>
        <v>-</v>
      </c>
      <c r="CU119" s="74" t="str">
        <f>IF(MIR_2021!CS128="","-",MIR_2021!CS128)</f>
        <v>-</v>
      </c>
    </row>
    <row r="120" spans="1:99" s="68" customFormat="1" ht="13" x14ac:dyDescent="0.15">
      <c r="A120" s="67">
        <f>+VLOOKUP($D120,Catálogos!$A$14:$E$40,5,0)</f>
        <v>2</v>
      </c>
      <c r="B120" s="69" t="str">
        <f>+VLOOKUP(D120,Catálogos!$A$14:$C$40,3,FALSE)</f>
        <v>Promover el pleno ejercicio de los derechos de acceso a la información pública y de protección de datos personales, así como la transparencia y apertura de las instituciones públicas.</v>
      </c>
      <c r="C120" s="69" t="str">
        <f>+VLOOKUP(D120,Catálogos!$A$14:$F$40,6,FALSE)</f>
        <v>Presidencia</v>
      </c>
      <c r="D120" s="68" t="str">
        <f>+MID(MIR_2021!$D$6,1,3)</f>
        <v>170</v>
      </c>
      <c r="E120" s="69" t="str">
        <f>+MID(MIR_2021!$D$6,7,150)</f>
        <v>Dirección General de Comunicación Social y Difusión</v>
      </c>
      <c r="F120" s="68" t="str">
        <f>IF(MIR_2021!B129=0,F119,MIR_2021!B129)</f>
        <v>GOA09</v>
      </c>
      <c r="G120" s="68" t="str">
        <f>IF(MIR_2021!C129=0,G119,MIR_2021!C129)</f>
        <v>Actividad</v>
      </c>
      <c r="H120" s="69" t="str">
        <f>IF(MIR_2021!D129="",H119,MIR_2021!D129)</f>
        <v>2.2 Aplicación de una encuesta institucional de diagnóstico de los instrumentos de comunicación interna y el impacto de sus mensajes entre el personal del Instituto.</v>
      </c>
      <c r="I120" s="69">
        <f>+MIR_2021!E129</f>
        <v>0</v>
      </c>
      <c r="J120" s="69">
        <f>+MIR_2021!F129</f>
        <v>0</v>
      </c>
      <c r="K120" s="69">
        <f>+MIR_2021!G129</f>
        <v>0</v>
      </c>
      <c r="L120" s="69">
        <f>+MIR_2021!H129</f>
        <v>0</v>
      </c>
      <c r="M120" s="69">
        <f>+MIR_2021!I129</f>
        <v>0</v>
      </c>
      <c r="N120" s="69">
        <f>+MIR_2021!J129</f>
        <v>0</v>
      </c>
      <c r="O120" s="69">
        <f>+MIR_2021!K129</f>
        <v>0</v>
      </c>
      <c r="P120" s="69">
        <f>+MIR_2021!L129</f>
        <v>0</v>
      </c>
      <c r="Q120" s="69">
        <f>+MIR_2021!M129</f>
        <v>0</v>
      </c>
      <c r="R120" s="69">
        <f>+MIR_2021!N129</f>
        <v>0</v>
      </c>
      <c r="S120" s="69">
        <f>+MIR_2021!O129</f>
        <v>0</v>
      </c>
      <c r="T120" s="69">
        <f>+MIR_2021!P129</f>
        <v>0</v>
      </c>
      <c r="U120" s="69">
        <f>+MIR_2021!Q129</f>
        <v>0</v>
      </c>
      <c r="V120" s="69" t="str">
        <f>IF(MIR_2021!R129=0,V119,MIR_2021!R129)</f>
        <v>Anual</v>
      </c>
      <c r="W120" s="69" t="str">
        <f>IF(MIR_2021!S129=0,W119,MIR_2021!S129)</f>
        <v>Porcentaje</v>
      </c>
      <c r="X120" s="69">
        <f>+MIR_2021!V129</f>
        <v>0</v>
      </c>
      <c r="Y120" s="69">
        <f>+MIR_2021!W129</f>
        <v>0</v>
      </c>
      <c r="Z120" s="69">
        <f>+MIR_2021!X129</f>
        <v>0</v>
      </c>
      <c r="AA120" s="69" t="str">
        <f>IF(AND(MIR_2021!Y129="",H120=H119),AA119,MIR_2021!Y129)</f>
        <v>Los resultados de la encuesta son obtenidos en tiempo y forma.</v>
      </c>
      <c r="AB120" s="69">
        <f>+MIR_2021!Z129</f>
        <v>0</v>
      </c>
      <c r="AC120" s="69">
        <f>+MIR_2021!AA129</f>
        <v>0</v>
      </c>
      <c r="AD120" s="69">
        <f>+MIR_2021!AB129</f>
        <v>0</v>
      </c>
      <c r="AE120" s="77">
        <f>+MIR_2021!AC129</f>
        <v>0</v>
      </c>
      <c r="AF120" s="77">
        <f>+MIR_2021!AD129</f>
        <v>0</v>
      </c>
      <c r="AG120" s="68">
        <f>+MIR_2021!AE129</f>
        <v>0</v>
      </c>
      <c r="AH120" s="68">
        <f>+MIR_2021!AF129</f>
        <v>0</v>
      </c>
      <c r="AI120" s="68">
        <f>+MIR_2021!AG129</f>
        <v>0</v>
      </c>
      <c r="AJ120" s="68">
        <f>+MIR_2021!AH129</f>
        <v>0</v>
      </c>
      <c r="AK120" s="68">
        <f>+MIR_2021!AN129</f>
        <v>0</v>
      </c>
      <c r="AL120" s="68" t="str">
        <f ca="1">IF(MIR_2021!AO129="","-",IF(AN120="No aplica","-",IF(MIR_2021!AO129="Sin avance","Sin avance",IF(MIR_2021!AO129&lt;&gt;"Sin avance",IFERROR(_xlfn.FORMULATEXT(MIR_2021!AO129),CONCATENATE("=",MIR_2021!AO129)),"0"))))</f>
        <v>-</v>
      </c>
      <c r="AM120" s="68">
        <f>+MIR_2021!AP129</f>
        <v>0</v>
      </c>
      <c r="AN120" s="68">
        <f>+MIR_2021!AQ129</f>
        <v>0</v>
      </c>
      <c r="AO120" s="68">
        <f>+MIR_2021!AR129</f>
        <v>0</v>
      </c>
      <c r="AP120" s="78" t="str">
        <f>IF(MIR_2021!AS129="","-",MIR_2021!AS129)</f>
        <v>-</v>
      </c>
      <c r="AQ120" s="68">
        <f>+MIR_2021!AT129</f>
        <v>0</v>
      </c>
      <c r="AR120" s="68" t="str">
        <f ca="1">+IF(MIR_2021!AU129="","-",IF(AT120="No aplica","-",IF(MIR_2021!AU129="Sin avance","Sin avance",IF(MIR_2021!AU129&lt;&gt;"Sin avance",IFERROR(_xlfn.FORMULATEXT(MIR_2021!AU129),CONCATENATE("=",MIR_2021!AU129)),"0"))))</f>
        <v>-</v>
      </c>
      <c r="AS120" s="68">
        <f>+MIR_2021!AV129</f>
        <v>0</v>
      </c>
      <c r="AT120" s="68">
        <f>+MIR_2021!AW129</f>
        <v>0</v>
      </c>
      <c r="AU120" s="68">
        <f>+MIR_2021!AX129</f>
        <v>0</v>
      </c>
      <c r="AV120" s="78" t="str">
        <f>IF(MIR_2021!AY129="","-",MIR_2021!AY129)</f>
        <v>-</v>
      </c>
      <c r="AW120" s="68">
        <f>+MIR_2021!AZ129</f>
        <v>0</v>
      </c>
      <c r="AX120" s="70" t="str">
        <f ca="1">+IF(MIR_2021!BA129="","-",IF(AZ120="No aplica","-",IF(MIR_2021!BA129="Sin avance","Sin avance",IF(MIR_2021!BA129&lt;&gt;"Sin avance",IFERROR(_xlfn.FORMULATEXT(MIR_2021!BA129),CONCATENATE("=",MIR_2021!BA129)),"0"))))</f>
        <v>-</v>
      </c>
      <c r="AY120" s="68">
        <f>+MIR_2021!BB129</f>
        <v>0</v>
      </c>
      <c r="AZ120" s="68">
        <f>+MIR_2021!BC129</f>
        <v>0</v>
      </c>
      <c r="BA120" s="68">
        <f>+MIR_2021!BD129</f>
        <v>0</v>
      </c>
      <c r="BB120" s="78" t="str">
        <f>IF(MIR_2021!BE129="","-",MIR_2021!BE129)</f>
        <v>-</v>
      </c>
      <c r="BC120" s="68">
        <f>+MIR_2021!BF129</f>
        <v>0</v>
      </c>
      <c r="BD120" s="68" t="str">
        <f ca="1">+IF(MIR_2021!BG129="","-",IF(BF120="No aplica","-",IF(MIR_2021!BG129="Sin avance","Sin avance",IF(MIR_2021!BG129&lt;&gt;"Sin avance",IFERROR(_xlfn.FORMULATEXT(MIR_2021!BG129),CONCATENATE("=",MIR_2021!BG129)),"0"))))</f>
        <v>-</v>
      </c>
      <c r="BE120" s="68">
        <f>+MIR_2021!BH129</f>
        <v>0</v>
      </c>
      <c r="BF120" s="68">
        <f>+MIR_2021!BI129</f>
        <v>0</v>
      </c>
      <c r="BG120" s="68">
        <f>+MIR_2021!BJ129</f>
        <v>0</v>
      </c>
      <c r="BH120" s="78" t="str">
        <f>IF(MIR_2021!BK129="","-",MIR_2021!BK129)</f>
        <v>-</v>
      </c>
      <c r="BI120" s="68">
        <f>+MIR_2021!AH129</f>
        <v>0</v>
      </c>
      <c r="BJ120" s="71" t="str">
        <f ca="1">+IF(MIR_2021!AI129="","-",IF(BL120="No aplica","-",IF(MIR_2021!AI129="Sin avance","Sin avance",IF(MIR_2021!AI129&lt;&gt;"Sin avance",IFERROR(_xlfn.FORMULATEXT(MIR_2021!AI129),CONCATENATE("=",MIR_2021!AI129)),"-"))))</f>
        <v>-</v>
      </c>
      <c r="BK120" s="68">
        <f>+MIR_2021!AJ129</f>
        <v>0</v>
      </c>
      <c r="BL120" s="68">
        <f>+MIR_2021!AK129</f>
        <v>0</v>
      </c>
      <c r="BM120" s="68">
        <f>+MIR_2021!AL129</f>
        <v>0</v>
      </c>
      <c r="BN120" s="78" t="str">
        <f>IF(MIR_2021!AM129="","-",MIR_2021!AM129)</f>
        <v>-</v>
      </c>
      <c r="BO120" s="119" t="str">
        <f>IF(MIR_2021!BL129="","-",MIR_2021!BL129)</f>
        <v>-</v>
      </c>
      <c r="BP120" s="119" t="str">
        <f>IF(MIR_2021!BM129="","-",MIR_2021!BM129)</f>
        <v>-</v>
      </c>
      <c r="BQ120" s="119" t="str">
        <f>IF(MIR_2021!BN129="","-",MIR_2021!BN129)</f>
        <v>-</v>
      </c>
      <c r="BR120" s="119" t="str">
        <f>IF(MIR_2021!BO129="","-",MIR_2021!BO129)</f>
        <v>-</v>
      </c>
      <c r="BS120" s="74" t="str">
        <f>IF(MIR_2021!BP129="","-",MIR_2021!BP129)</f>
        <v>-</v>
      </c>
      <c r="BT120" s="119" t="str">
        <f>IF(MIR_2021!BR129="","-",MIR_2021!BR129)</f>
        <v>-</v>
      </c>
      <c r="BU120" s="119" t="str">
        <f>IF(MIR_2021!BS129="","-",MIR_2021!BS129)</f>
        <v>-</v>
      </c>
      <c r="BV120" s="74" t="str">
        <f>IF(MIR_2021!BT129="","-",MIR_2021!BT129)</f>
        <v>-</v>
      </c>
      <c r="BW120" s="74" t="str">
        <f>IF(MIR_2021!BU129="","-",MIR_2021!BU129)</f>
        <v>-</v>
      </c>
      <c r="BX120" s="74" t="str">
        <f>IF(MIR_2021!BV129="","-",MIR_2021!BV129)</f>
        <v>-</v>
      </c>
      <c r="BY120" s="74" t="str">
        <f>IF(MIR_2021!BW129="","-",MIR_2021!BW129)</f>
        <v>-</v>
      </c>
      <c r="BZ120" s="74" t="str">
        <f>IF(MIR_2021!BX129="","-",MIR_2021!BX129)</f>
        <v>-</v>
      </c>
      <c r="CA120" s="119" t="str">
        <f>IF(MIR_2021!BY129="","-",MIR_2021!BY129)</f>
        <v>-</v>
      </c>
      <c r="CB120" s="119" t="str">
        <f>IF(MIR_2021!BZ129="","-",MIR_2021!BZ129)</f>
        <v>-</v>
      </c>
      <c r="CC120" s="74" t="str">
        <f>IF(MIR_2021!CA129="","-",MIR_2021!CA129)</f>
        <v>-</v>
      </c>
      <c r="CD120" s="74" t="str">
        <f>IF(MIR_2021!CB129="","-",MIR_2021!CB129)</f>
        <v>-</v>
      </c>
      <c r="CE120" s="74" t="str">
        <f>IF(MIR_2021!CC129="","-",MIR_2021!CC129)</f>
        <v>-</v>
      </c>
      <c r="CF120" s="74" t="str">
        <f>IF(MIR_2021!CD129="","-",MIR_2021!CD129)</f>
        <v>-</v>
      </c>
      <c r="CG120" s="74" t="str">
        <f>IF(MIR_2021!CE129="","-",MIR_2021!CE129)</f>
        <v>-</v>
      </c>
      <c r="CH120" s="119" t="str">
        <f>IF(MIR_2021!CF129="","-",MIR_2021!CF129)</f>
        <v>-</v>
      </c>
      <c r="CI120" s="119" t="str">
        <f>IF(MIR_2021!CG129="","-",MIR_2021!CG129)</f>
        <v>-</v>
      </c>
      <c r="CJ120" s="74" t="str">
        <f>IF(MIR_2021!CH129="","-",MIR_2021!CH129)</f>
        <v>-</v>
      </c>
      <c r="CK120" s="74" t="str">
        <f>IF(MIR_2021!CI129="","-",MIR_2021!CI129)</f>
        <v>-</v>
      </c>
      <c r="CL120" s="74" t="str">
        <f>IF(MIR_2021!CJ129="","-",MIR_2021!CJ129)</f>
        <v>-</v>
      </c>
      <c r="CM120" s="74" t="str">
        <f>IF(MIR_2021!CK129="","-",MIR_2021!CK129)</f>
        <v>-</v>
      </c>
      <c r="CN120" s="74" t="str">
        <f>IF(MIR_2021!CL129="","-",MIR_2021!CL129)</f>
        <v>-</v>
      </c>
      <c r="CO120" s="119" t="str">
        <f>IF(MIR_2021!CM129="","-",MIR_2021!CM129)</f>
        <v>-</v>
      </c>
      <c r="CP120" s="119" t="str">
        <f>IF(MIR_2021!CN129="","-",MIR_2021!CN129)</f>
        <v>-</v>
      </c>
      <c r="CQ120" s="74" t="str">
        <f>IF(MIR_2021!CO129="","-",MIR_2021!CO129)</f>
        <v>-</v>
      </c>
      <c r="CR120" s="74" t="str">
        <f>IF(MIR_2021!CP129="","-",MIR_2021!CP129)</f>
        <v>-</v>
      </c>
      <c r="CS120" s="74" t="str">
        <f>IF(MIR_2021!CQ129="","-",MIR_2021!CQ129)</f>
        <v>-</v>
      </c>
      <c r="CT120" s="74" t="str">
        <f>IF(MIR_2021!CR129="","-",MIR_2021!CR129)</f>
        <v>-</v>
      </c>
      <c r="CU120" s="74" t="str">
        <f>IF(MIR_2021!CS129="","-",MIR_2021!CS129)</f>
        <v>-</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activeCell="C6" sqref="C6"/>
    </sheetView>
  </sheetViews>
  <sheetFormatPr baseColWidth="10" defaultColWidth="11.3984375" defaultRowHeight="15" x14ac:dyDescent="0.15"/>
  <cols>
    <col min="1" max="1" width="11.3984375" style="85"/>
    <col min="2" max="2" width="15" style="86" bestFit="1" customWidth="1"/>
    <col min="3" max="6" width="11.796875" style="87" bestFit="1" customWidth="1"/>
    <col min="7" max="7" width="11.796875" style="88" bestFit="1" customWidth="1"/>
    <col min="8" max="8" width="11.3984375" style="87"/>
    <col min="9" max="9" width="16.3984375" style="89" bestFit="1" customWidth="1"/>
    <col min="10" max="16384" width="11.3984375" style="85"/>
  </cols>
  <sheetData>
    <row r="1" spans="1:14" ht="16" thickBot="1" x14ac:dyDescent="0.2">
      <c r="J1" s="90" t="s">
        <v>156</v>
      </c>
      <c r="K1" s="90" t="s">
        <v>52</v>
      </c>
      <c r="L1" s="90" t="s">
        <v>69</v>
      </c>
      <c r="M1" s="90" t="s">
        <v>65</v>
      </c>
    </row>
    <row r="2" spans="1:14" ht="16" thickBot="1" x14ac:dyDescent="0.2">
      <c r="A2" s="284" t="s">
        <v>686</v>
      </c>
      <c r="C2" s="91" t="s">
        <v>687</v>
      </c>
      <c r="D2" s="92" t="s">
        <v>688</v>
      </c>
      <c r="E2" s="93" t="s">
        <v>689</v>
      </c>
      <c r="F2" s="94" t="s">
        <v>690</v>
      </c>
      <c r="G2" s="95" t="s">
        <v>691</v>
      </c>
      <c r="I2" s="96" t="s">
        <v>51</v>
      </c>
      <c r="J2" s="97">
        <f>+COUNTIFS(MIR_2021!$A$13:$A$92,[2]Contoe_Ind!$I2,MIR_2021!$R$13:$R$92,[2]Contoe_Ind!J$1)</f>
        <v>0</v>
      </c>
      <c r="K2" s="97">
        <f>+COUNTIFS(MIR_2021!$A$13:$A$92,Conteo_Ind!$I2,MIR_2021!$R$13:$R$92,Conteo_Ind!K$1)</f>
        <v>1</v>
      </c>
      <c r="L2" s="97">
        <f>+COUNTIFS(MIR_2021!$A$13:$A$92,Conteo_Ind!$I2,MIR_2021!$R$13:$R$92,Conteo_Ind!L$1)</f>
        <v>0</v>
      </c>
      <c r="M2" s="97">
        <f>+COUNTIFS(MIR_2021!$A$13:$A$92,Conteo_Ind!$I2,MIR_2021!$R$13:$R$92,Conteo_Ind!M$1)</f>
        <v>0</v>
      </c>
      <c r="N2" s="98">
        <f t="shared" ref="N2:N7" si="0">+SUM(J2:M2)</f>
        <v>1</v>
      </c>
    </row>
    <row r="3" spans="1:14" ht="16" thickBot="1" x14ac:dyDescent="0.2">
      <c r="A3" s="284"/>
      <c r="B3" s="86" t="s">
        <v>692</v>
      </c>
      <c r="C3" s="99">
        <f ca="1">+COUNTIF(MIR_2021!$AQ$13:$AQ$92,Conteo_Ind!C$2)</f>
        <v>4</v>
      </c>
      <c r="D3" s="99">
        <f ca="1">+COUNTIF(MIR_2021!$AQ$13:$AQ$92,Conteo_Ind!D$2)</f>
        <v>0</v>
      </c>
      <c r="E3" s="99">
        <f ca="1">+COUNTIF(MIR_2021!$AQ$13:$AQ$92,Conteo_Ind!E$2)</f>
        <v>0</v>
      </c>
      <c r="F3" s="99">
        <f ca="1">+COUNTIF(MIR_2021!$AQ$13:$AQ$92,Conteo_Ind!F$2)</f>
        <v>0</v>
      </c>
      <c r="G3" s="100">
        <f ca="1">SUM(C3:F3)</f>
        <v>4</v>
      </c>
      <c r="I3" s="96" t="s">
        <v>60</v>
      </c>
      <c r="J3" s="97">
        <f>+COUNTIFS(MIR_2021!$A$13:$A$92,Conteo_Ind!$I3,MIR_2021!$R$13:$R$92,Conteo_Ind!J$1)</f>
        <v>0</v>
      </c>
      <c r="K3" s="97">
        <f>+COUNTIFS(MIR_2021!$A$13:$A$92,Conteo_Ind!$I3,MIR_2021!$R$13:$R$92,Conteo_Ind!K$1)</f>
        <v>1</v>
      </c>
      <c r="L3" s="97">
        <f>+COUNTIFS(MIR_2021!$A$13:$A$92,Conteo_Ind!$I3,MIR_2021!$R$13:$R$92,Conteo_Ind!L$1)</f>
        <v>0</v>
      </c>
      <c r="M3" s="97">
        <f>+COUNTIFS(MIR_2021!$A$13:$A$92,Conteo_Ind!$I3,MIR_2021!$R$13:$R$92,Conteo_Ind!M$1)</f>
        <v>0</v>
      </c>
      <c r="N3" s="98">
        <f t="shared" si="0"/>
        <v>1</v>
      </c>
    </row>
    <row r="4" spans="1:14" ht="16" thickBot="1" x14ac:dyDescent="0.2">
      <c r="A4" s="284"/>
      <c r="B4" s="86" t="s">
        <v>693</v>
      </c>
      <c r="C4" s="99">
        <f ca="1">+COUNTIF(MIR_2021!$AW$13:$AW$92,Conteo_Ind!C$2)</f>
        <v>5</v>
      </c>
      <c r="D4" s="99">
        <f ca="1">+COUNTIF(MIR_2021!$AW$13:$AW$92,Conteo_Ind!D$2)</f>
        <v>0</v>
      </c>
      <c r="E4" s="99">
        <f ca="1">+COUNTIF(MIR_2021!$AW$13:$AW$92,Conteo_Ind!E$2)</f>
        <v>0</v>
      </c>
      <c r="F4" s="99">
        <f ca="1">+COUNTIF(MIR_2021!$AW$13:$AW$92,Conteo_Ind!F$2)</f>
        <v>0</v>
      </c>
      <c r="G4" s="100">
        <f ca="1">SUM(C4:F4)</f>
        <v>5</v>
      </c>
      <c r="I4" s="96" t="s">
        <v>64</v>
      </c>
      <c r="J4" s="97">
        <f>+COUNTIFS(MIR_2021!$A$13:$A$92,Conteo_Ind!$I4,MIR_2021!$R$13:$R$92,Conteo_Ind!J$1)</f>
        <v>0</v>
      </c>
      <c r="K4" s="97">
        <f>+COUNTIFS(MIR_2021!$A$13:$A$92,Conteo_Ind!$I4,MIR_2021!$R$13:$R$92,Conteo_Ind!K$1)</f>
        <v>2</v>
      </c>
      <c r="L4" s="97">
        <f>+COUNTIFS(MIR_2021!$A$13:$A$92,Conteo_Ind!$I4,MIR_2021!$R$13:$R$92,Conteo_Ind!L$1)</f>
        <v>0</v>
      </c>
      <c r="M4" s="97">
        <f>+COUNTIFS(MIR_2021!$A$13:$A$92,Conteo_Ind!$I4,MIR_2021!$R$13:$R$92,Conteo_Ind!M$1)</f>
        <v>0</v>
      </c>
      <c r="N4" s="98">
        <f t="shared" si="0"/>
        <v>2</v>
      </c>
    </row>
    <row r="5" spans="1:14" ht="16" thickBot="1" x14ac:dyDescent="0.2">
      <c r="A5" s="284"/>
      <c r="B5" s="86" t="s">
        <v>694</v>
      </c>
      <c r="C5" s="99">
        <f ca="1">+COUNTIF(MIR_2021!$BC$13:$BC$92,Conteo_Ind!C$2)</f>
        <v>0</v>
      </c>
      <c r="D5" s="99">
        <f ca="1">+COUNTIF(MIR_2021!$BC$13:$BC$92,Conteo_Ind!D$2)</f>
        <v>0</v>
      </c>
      <c r="E5" s="99">
        <f ca="1">+COUNTIF(MIR_2021!$BC$13:$BC$92,Conteo_Ind!E$2)</f>
        <v>0</v>
      </c>
      <c r="F5" s="99">
        <f ca="1">+COUNTIF(MIR_2021!$BC$13:$BC$92,Conteo_Ind!F$2)</f>
        <v>0</v>
      </c>
      <c r="G5" s="100">
        <f ca="1">SUM(C5:F5)</f>
        <v>0</v>
      </c>
      <c r="I5" s="96" t="s">
        <v>71</v>
      </c>
      <c r="J5" s="97">
        <f>+COUNTIFS(MIR_2021!$A$13:$A$92,Conteo_Ind!$I5,MIR_2021!$R$13:$R$92,Conteo_Ind!J$1)</f>
        <v>0</v>
      </c>
      <c r="K5" s="97">
        <f>+COUNTIFS(MIR_2021!$A$13:$A$92,Conteo_Ind!$I5,MIR_2021!$R$13:$R$92,Conteo_Ind!K$1)</f>
        <v>6</v>
      </c>
      <c r="L5" s="97">
        <f>+COUNTIFS(MIR_2021!$A$13:$A$92,Conteo_Ind!$I5,MIR_2021!$R$13:$R$92,Conteo_Ind!L$1)</f>
        <v>1</v>
      </c>
      <c r="M5" s="97">
        <f>+COUNTIFS(MIR_2021!$A$13:$A$92,Conteo_Ind!$I5,MIR_2021!$R$13:$R$92,Conteo_Ind!M$1)</f>
        <v>4</v>
      </c>
      <c r="N5" s="98">
        <f t="shared" si="0"/>
        <v>11</v>
      </c>
    </row>
    <row r="6" spans="1:14" ht="16" thickBot="1" x14ac:dyDescent="0.2">
      <c r="A6" s="284"/>
      <c r="B6" s="86" t="s">
        <v>695</v>
      </c>
      <c r="C6" s="99">
        <f ca="1">+COUNTIF(MIR_2021!$BI$13:$BI$92,Conteo_Ind!C$2)</f>
        <v>0</v>
      </c>
      <c r="D6" s="99">
        <f ca="1">+COUNTIF(MIR_2021!$BI$13:$BI$92,Conteo_Ind!D$2)</f>
        <v>0</v>
      </c>
      <c r="E6" s="99">
        <f ca="1">+COUNTIF(MIR_2021!$BI$13:$BI$92,Conteo_Ind!E$2)</f>
        <v>0</v>
      </c>
      <c r="F6" s="99">
        <f ca="1">+COUNTIF(MIR_2021!$BI$13:$BI$92,Conteo_Ind!F$2)</f>
        <v>0</v>
      </c>
      <c r="G6" s="100">
        <f ca="1">SUM(C6:F6)</f>
        <v>0</v>
      </c>
      <c r="I6" s="96" t="s">
        <v>162</v>
      </c>
      <c r="J6" s="97">
        <f>+COUNTIFS(MIR_2021!$A$13:$A$92,Conteo_Ind!$I6,MIR_2021!$R$13:$R$92,Conteo_Ind!J$1)</f>
        <v>0</v>
      </c>
      <c r="K6" s="97">
        <f>+COUNTIFS(MIR_2021!$A$13:$A$92,Conteo_Ind!$I6,MIR_2021!$R$13:$R$92,Conteo_Ind!K$1)</f>
        <v>0</v>
      </c>
      <c r="L6" s="97">
        <f>+COUNTIFS(MIR_2021!$A$13:$A$92,Conteo_Ind!$I6,MIR_2021!$R$13:$R$92,Conteo_Ind!L$1)</f>
        <v>0</v>
      </c>
      <c r="M6" s="97">
        <f>+COUNTIFS(MIR_2021!$A$13:$A$92,Conteo_Ind!$I6,MIR_2021!$R$13:$R$92,Conteo_Ind!M$1)</f>
        <v>0</v>
      </c>
      <c r="N6" s="98">
        <f t="shared" si="0"/>
        <v>0</v>
      </c>
    </row>
    <row r="7" spans="1:14" x14ac:dyDescent="0.15">
      <c r="A7" s="284"/>
      <c r="B7" s="86" t="s">
        <v>52</v>
      </c>
      <c r="C7" s="99">
        <f ca="1">+COUNTIF(MIR_2021!$AK$13:$AK$92,Conteo_Ind!C$2)</f>
        <v>0</v>
      </c>
      <c r="D7" s="99">
        <f ca="1">+COUNTIF(MIR_2021!$AK$13:$AK$92,Conteo_Ind!D$2)</f>
        <v>0</v>
      </c>
      <c r="E7" s="99">
        <f ca="1">+COUNTIF(MIR_2021!$AK$13:$AK$92,Conteo_Ind!E$2)</f>
        <v>0</v>
      </c>
      <c r="F7" s="99">
        <f ca="1">+COUNTIF(MIR_2021!$AK$13:$AK$92,Conteo_Ind!F$2)</f>
        <v>0</v>
      </c>
      <c r="G7" s="100">
        <f ca="1">SUM(C7:F7)</f>
        <v>0</v>
      </c>
      <c r="I7" s="96"/>
      <c r="J7" s="88">
        <f>+SUM(J2:J6)</f>
        <v>0</v>
      </c>
      <c r="K7" s="88">
        <f>+SUM(K2:K6)</f>
        <v>10</v>
      </c>
      <c r="L7" s="88">
        <f>+SUM(L2:L6)</f>
        <v>1</v>
      </c>
      <c r="M7" s="88">
        <f>+SUM(M2:M6)</f>
        <v>4</v>
      </c>
      <c r="N7" s="101">
        <f t="shared" si="0"/>
        <v>15</v>
      </c>
    </row>
    <row r="8" spans="1:14" x14ac:dyDescent="0.15">
      <c r="A8" s="284"/>
      <c r="B8" s="102"/>
      <c r="I8" s="96"/>
      <c r="J8" s="101"/>
      <c r="K8" s="101"/>
    </row>
    <row r="9" spans="1:14" x14ac:dyDescent="0.15">
      <c r="I9" s="96"/>
      <c r="J9" s="101"/>
      <c r="K9" s="101"/>
    </row>
    <row r="10" spans="1:14" ht="14" x14ac:dyDescent="0.15">
      <c r="A10" s="283" t="s">
        <v>696</v>
      </c>
      <c r="B10" s="103"/>
      <c r="C10" s="91" t="s">
        <v>687</v>
      </c>
      <c r="D10" s="92" t="s">
        <v>688</v>
      </c>
      <c r="E10" s="93" t="s">
        <v>689</v>
      </c>
      <c r="F10" s="94" t="s">
        <v>690</v>
      </c>
      <c r="G10" s="95" t="s">
        <v>691</v>
      </c>
      <c r="I10" s="96"/>
      <c r="J10" s="101"/>
      <c r="K10" s="101"/>
    </row>
    <row r="11" spans="1:14" ht="14" x14ac:dyDescent="0.15">
      <c r="A11" s="283"/>
      <c r="B11" s="103" t="s">
        <v>51</v>
      </c>
      <c r="C11" s="104">
        <f ca="1">+COUNTIFS(MIR_2021!$A$13:$A$92,Conteo_Ind!$B11,MIR_2021!$AQ$13:$AQ$92,Conteo_Ind!C$10)</f>
        <v>0</v>
      </c>
      <c r="D11" s="104">
        <f ca="1">+COUNTIFS(MIR_2021!$A$13:$A$92,Conteo_Ind!$B11,MIR_2021!$AQ$13:$AQ$92,Conteo_Ind!D$10)</f>
        <v>0</v>
      </c>
      <c r="E11" s="104">
        <f ca="1">+COUNTIFS(MIR_2021!$A$13:$A$92,Conteo_Ind!$B11,MIR_2021!$AQ$13:$AQ$92,Conteo_Ind!E$10)</f>
        <v>0</v>
      </c>
      <c r="F11" s="104">
        <f ca="1">+COUNTIFS(MIR_2021!$A$13:$A$92,Conteo_Ind!$B11,MIR_2021!$AQ$13:$AQ$92,Conteo_Ind!F$10)</f>
        <v>0</v>
      </c>
      <c r="G11" s="105">
        <f t="shared" ref="G11:G16" ca="1" si="1">SUM(C11:F11)</f>
        <v>0</v>
      </c>
      <c r="I11" s="96"/>
      <c r="J11" s="101"/>
      <c r="K11" s="101"/>
    </row>
    <row r="12" spans="1:14" ht="14" x14ac:dyDescent="0.15">
      <c r="A12" s="283"/>
      <c r="B12" s="103" t="s">
        <v>60</v>
      </c>
      <c r="C12" s="104">
        <f ca="1">+COUNTIFS(MIR_2021!$A$13:$A$92,Conteo_Ind!$B12,MIR_2021!$AQ$13:$AQ$92,Conteo_Ind!C$10)</f>
        <v>0</v>
      </c>
      <c r="D12" s="104">
        <f ca="1">+COUNTIFS(MIR_2021!$A$13:$A$92,Conteo_Ind!$B12,MIR_2021!$AQ$13:$AQ$92,Conteo_Ind!D$10)</f>
        <v>0</v>
      </c>
      <c r="E12" s="104">
        <f ca="1">+COUNTIFS(MIR_2021!$A$13:$A$92,Conteo_Ind!$B12,MIR_2021!$AQ$13:$AQ$92,Conteo_Ind!E$10)</f>
        <v>0</v>
      </c>
      <c r="F12" s="104">
        <f ca="1">+COUNTIFS(MIR_2021!$A$13:$A$92,Conteo_Ind!$B12,MIR_2021!$AQ$13:$AQ$92,Conteo_Ind!F$10)</f>
        <v>0</v>
      </c>
      <c r="G12" s="105">
        <f t="shared" ca="1" si="1"/>
        <v>0</v>
      </c>
      <c r="I12" s="96"/>
      <c r="J12" s="101"/>
      <c r="K12" s="101"/>
    </row>
    <row r="13" spans="1:14" ht="14" x14ac:dyDescent="0.15">
      <c r="A13" s="283"/>
      <c r="B13" s="103" t="s">
        <v>64</v>
      </c>
      <c r="C13" s="104">
        <f ca="1">+COUNTIFS(MIR_2021!$A$13:$A$92,Conteo_Ind!$B13,MIR_2021!$AQ$13:$AQ$92,Conteo_Ind!C$10)</f>
        <v>0</v>
      </c>
      <c r="D13" s="104">
        <f ca="1">+COUNTIFS(MIR_2021!$A$13:$A$92,Conteo_Ind!$B13,MIR_2021!$AQ$13:$AQ$92,Conteo_Ind!D$10)</f>
        <v>0</v>
      </c>
      <c r="E13" s="104">
        <f ca="1">+COUNTIFS(MIR_2021!$A$13:$A$92,Conteo_Ind!$B13,MIR_2021!$AQ$13:$AQ$92,Conteo_Ind!E$10)</f>
        <v>0</v>
      </c>
      <c r="F13" s="104">
        <f ca="1">+COUNTIFS(MIR_2021!$A$13:$A$92,Conteo_Ind!$B13,MIR_2021!$AQ$13:$AQ$92,Conteo_Ind!F$10)</f>
        <v>0</v>
      </c>
      <c r="G13" s="105">
        <f t="shared" ca="1" si="1"/>
        <v>0</v>
      </c>
      <c r="I13" s="96"/>
      <c r="J13" s="101"/>
      <c r="K13" s="101"/>
      <c r="L13" s="106"/>
    </row>
    <row r="14" spans="1:14" ht="14" x14ac:dyDescent="0.15">
      <c r="A14" s="283"/>
      <c r="B14" s="103" t="s">
        <v>71</v>
      </c>
      <c r="C14" s="104">
        <f ca="1">+COUNTIFS(MIR_2021!$A$13:$A$92,Conteo_Ind!$B14,MIR_2021!$AQ$13:$AQ$92,Conteo_Ind!C$10)</f>
        <v>4</v>
      </c>
      <c r="D14" s="104">
        <f ca="1">+COUNTIFS(MIR_2021!$A$13:$A$92,Conteo_Ind!$B14,MIR_2021!$AQ$13:$AQ$92,Conteo_Ind!D$10)</f>
        <v>0</v>
      </c>
      <c r="E14" s="104">
        <f ca="1">+COUNTIFS(MIR_2021!$A$13:$A$92,Conteo_Ind!$B14,MIR_2021!$AQ$13:$AQ$92,Conteo_Ind!E$10)</f>
        <v>0</v>
      </c>
      <c r="F14" s="104">
        <f ca="1">+COUNTIFS(MIR_2021!$A$13:$A$92,Conteo_Ind!$B14,MIR_2021!$AQ$13:$AQ$92,Conteo_Ind!F$10)</f>
        <v>0</v>
      </c>
      <c r="G14" s="105">
        <f t="shared" ca="1" si="1"/>
        <v>4</v>
      </c>
      <c r="I14" s="96"/>
      <c r="J14" s="101"/>
      <c r="K14" s="101"/>
    </row>
    <row r="15" spans="1:14" ht="14" x14ac:dyDescent="0.15">
      <c r="A15" s="283"/>
      <c r="B15" s="103" t="s">
        <v>697</v>
      </c>
      <c r="C15" s="104">
        <f>+COUNTIFS(MIR_2021!$A$13:$A$92,Conteo_Ind!$B15,MIR_2021!$AQ$13:$AQ$92,Conteo_Ind!C$10)</f>
        <v>0</v>
      </c>
      <c r="D15" s="104">
        <f>+COUNTIFS(MIR_2021!$A$13:$A$92,Conteo_Ind!$B15,MIR_2021!$AQ$13:$AQ$92,Conteo_Ind!D$10)</f>
        <v>0</v>
      </c>
      <c r="E15" s="104">
        <f>+COUNTIFS(MIR_2021!$A$13:$A$92,Conteo_Ind!$B15,MIR_2021!$AQ$13:$AQ$92,Conteo_Ind!E$10)</f>
        <v>0</v>
      </c>
      <c r="F15" s="104">
        <f>+COUNTIFS(MIR_2021!$A$13:$A$92,Conteo_Ind!$B15,MIR_2021!$AQ$13:$AQ$92,Conteo_Ind!F$10)</f>
        <v>0</v>
      </c>
      <c r="G15" s="105">
        <f t="shared" si="1"/>
        <v>0</v>
      </c>
    </row>
    <row r="16" spans="1:14" s="110" customFormat="1" x14ac:dyDescent="0.15">
      <c r="A16" s="283"/>
      <c r="B16" s="107" t="s">
        <v>698</v>
      </c>
      <c r="C16" s="105">
        <f ca="1">SUM(C11:C15)</f>
        <v>4</v>
      </c>
      <c r="D16" s="105">
        <f ca="1">SUM(D11:D15)</f>
        <v>0</v>
      </c>
      <c r="E16" s="105">
        <f ca="1">SUM(E11:E15)</f>
        <v>0</v>
      </c>
      <c r="F16" s="105">
        <f ca="1">SUM(F11:F15)</f>
        <v>0</v>
      </c>
      <c r="G16" s="105">
        <f t="shared" ca="1" si="1"/>
        <v>4</v>
      </c>
      <c r="H16" s="108"/>
      <c r="I16" s="109"/>
    </row>
    <row r="17" spans="1:9" x14ac:dyDescent="0.15">
      <c r="A17" s="87"/>
      <c r="B17" s="111"/>
      <c r="C17" s="101" t="str">
        <f ca="1">IF(C16=C3,"Ok","x")</f>
        <v>Ok</v>
      </c>
      <c r="D17" s="101" t="str">
        <f ca="1">IF(D16=D3,"Ok","x")</f>
        <v>Ok</v>
      </c>
      <c r="E17" s="101" t="str">
        <f ca="1">IF(E16=E3,"Ok","x")</f>
        <v>Ok</v>
      </c>
      <c r="F17" s="101" t="str">
        <f ca="1">IF(F16=F3,"Ok","x")</f>
        <v>Ok</v>
      </c>
      <c r="G17" s="88" t="str">
        <f ca="1">IF(G16=G3,"Ok","x")</f>
        <v>Ok</v>
      </c>
    </row>
    <row r="19" spans="1:9" ht="14" x14ac:dyDescent="0.15">
      <c r="A19" s="283" t="s">
        <v>699</v>
      </c>
      <c r="B19" s="103"/>
      <c r="C19" s="91" t="s">
        <v>687</v>
      </c>
      <c r="D19" s="92" t="s">
        <v>688</v>
      </c>
      <c r="E19" s="93" t="s">
        <v>689</v>
      </c>
      <c r="F19" s="94" t="s">
        <v>690</v>
      </c>
      <c r="G19" s="95" t="s">
        <v>691</v>
      </c>
    </row>
    <row r="20" spans="1:9" ht="14" x14ac:dyDescent="0.15">
      <c r="A20" s="283"/>
      <c r="B20" s="103" t="s">
        <v>51</v>
      </c>
      <c r="C20" s="104">
        <f ca="1">+COUNTIFS(MIR_2021!$A$13:$A$92,Conteo_Ind!$B20,MIR_2021!$AW$13:$AW$92,Conteo_Ind!C$19)</f>
        <v>0</v>
      </c>
      <c r="D20" s="104">
        <f ca="1">+COUNTIFS(MIR_2021!$A$13:$A$92,Conteo_Ind!$B20,MIR_2021!$AW$13:$AW$92,Conteo_Ind!D$19)</f>
        <v>0</v>
      </c>
      <c r="E20" s="104">
        <f ca="1">+COUNTIFS(MIR_2021!$A$13:$A$92,Conteo_Ind!$B20,MIR_2021!$AW$13:$AW$92,Conteo_Ind!E$19)</f>
        <v>0</v>
      </c>
      <c r="F20" s="104">
        <f ca="1">+COUNTIFS(MIR_2021!$A$13:$A$92,Conteo_Ind!$B20,MIR_2021!$AW$13:$AW$92,Conteo_Ind!F$19)</f>
        <v>0</v>
      </c>
      <c r="G20" s="105">
        <f t="shared" ref="G20:G25" ca="1" si="2">SUM(C20:F20)</f>
        <v>0</v>
      </c>
    </row>
    <row r="21" spans="1:9" ht="14" x14ac:dyDescent="0.15">
      <c r="A21" s="283"/>
      <c r="B21" s="103" t="s">
        <v>60</v>
      </c>
      <c r="C21" s="104">
        <f ca="1">+COUNTIFS(MIR_2021!$A$13:$A$92,Conteo_Ind!$B21,MIR_2021!$AW$13:$AW$92,Conteo_Ind!C$19)</f>
        <v>0</v>
      </c>
      <c r="D21" s="104">
        <f ca="1">+COUNTIFS(MIR_2021!$A$13:$A$92,Conteo_Ind!$B21,MIR_2021!$AW$13:$AW$92,Conteo_Ind!D$19)</f>
        <v>0</v>
      </c>
      <c r="E21" s="104">
        <f ca="1">+COUNTIFS(MIR_2021!$A$13:$A$92,Conteo_Ind!$B21,MIR_2021!$AW$13:$AW$92,Conteo_Ind!E$19)</f>
        <v>0</v>
      </c>
      <c r="F21" s="104">
        <f ca="1">+COUNTIFS(MIR_2021!$A$13:$A$92,Conteo_Ind!$B21,MIR_2021!$AW$13:$AW$92,Conteo_Ind!F$19)</f>
        <v>0</v>
      </c>
      <c r="G21" s="105">
        <f t="shared" ca="1" si="2"/>
        <v>0</v>
      </c>
    </row>
    <row r="22" spans="1:9" ht="14" x14ac:dyDescent="0.15">
      <c r="A22" s="283"/>
      <c r="B22" s="103" t="s">
        <v>64</v>
      </c>
      <c r="C22" s="104">
        <f ca="1">+COUNTIFS(MIR_2021!$A$13:$A$92,Conteo_Ind!$B22,MIR_2021!$AW$13:$AW$92,Conteo_Ind!C$19)</f>
        <v>0</v>
      </c>
      <c r="D22" s="104">
        <f ca="1">+COUNTIFS(MIR_2021!$A$13:$A$92,Conteo_Ind!$B22,MIR_2021!$AW$13:$AW$92,Conteo_Ind!D$19)</f>
        <v>0</v>
      </c>
      <c r="E22" s="104">
        <f ca="1">+COUNTIFS(MIR_2021!$A$13:$A$92,Conteo_Ind!$B22,MIR_2021!$AW$13:$AW$92,Conteo_Ind!E$19)</f>
        <v>0</v>
      </c>
      <c r="F22" s="104">
        <f ca="1">+COUNTIFS(MIR_2021!$A$13:$A$92,Conteo_Ind!$B22,MIR_2021!$AW$13:$AW$92,Conteo_Ind!F$19)</f>
        <v>0</v>
      </c>
      <c r="G22" s="105">
        <f t="shared" ca="1" si="2"/>
        <v>0</v>
      </c>
    </row>
    <row r="23" spans="1:9" ht="14" x14ac:dyDescent="0.15">
      <c r="A23" s="283"/>
      <c r="B23" s="103" t="s">
        <v>71</v>
      </c>
      <c r="C23" s="104">
        <f ca="1">+COUNTIFS(MIR_2021!$A$13:$A$92,Conteo_Ind!$B23,MIR_2021!$AW$13:$AW$92,Conteo_Ind!C$19)</f>
        <v>5</v>
      </c>
      <c r="D23" s="104">
        <f ca="1">+COUNTIFS(MIR_2021!$A$13:$A$92,Conteo_Ind!$B23,MIR_2021!$AW$13:$AW$92,Conteo_Ind!D$19)</f>
        <v>0</v>
      </c>
      <c r="E23" s="104">
        <f ca="1">+COUNTIFS(MIR_2021!$A$13:$A$92,Conteo_Ind!$B23,MIR_2021!$AW$13:$AW$92,Conteo_Ind!E$19)</f>
        <v>0</v>
      </c>
      <c r="F23" s="104">
        <f ca="1">+COUNTIFS(MIR_2021!$A$13:$A$92,Conteo_Ind!$B23,MIR_2021!$AW$13:$AW$92,Conteo_Ind!F$19)</f>
        <v>0</v>
      </c>
      <c r="G23" s="105">
        <f t="shared" ca="1" si="2"/>
        <v>5</v>
      </c>
    </row>
    <row r="24" spans="1:9" ht="14" x14ac:dyDescent="0.15">
      <c r="A24" s="283"/>
      <c r="B24" s="103" t="s">
        <v>697</v>
      </c>
      <c r="C24" s="104">
        <f>+COUNTIFS(MIR_2021!$A$13:$A$92,Conteo_Ind!$B24,MIR_2021!$AW$13:$AW$92,Conteo_Ind!C$19)</f>
        <v>0</v>
      </c>
      <c r="D24" s="104">
        <f>+COUNTIFS(MIR_2021!$A$13:$A$92,Conteo_Ind!$B24,MIR_2021!$AW$13:$AW$92,Conteo_Ind!D$19)</f>
        <v>0</v>
      </c>
      <c r="E24" s="104">
        <f>+COUNTIFS(MIR_2021!$A$13:$A$92,Conteo_Ind!$B24,MIR_2021!$AW$13:$AW$92,Conteo_Ind!E$19)</f>
        <v>0</v>
      </c>
      <c r="F24" s="104">
        <f>+COUNTIFS(MIR_2021!$A$13:$A$92,Conteo_Ind!$B24,MIR_2021!$AW$13:$AW$92,Conteo_Ind!F$19)</f>
        <v>0</v>
      </c>
      <c r="G24" s="105">
        <f t="shared" si="2"/>
        <v>0</v>
      </c>
    </row>
    <row r="25" spans="1:9" s="110" customFormat="1" x14ac:dyDescent="0.15">
      <c r="A25" s="283"/>
      <c r="B25" s="107" t="s">
        <v>698</v>
      </c>
      <c r="C25" s="105">
        <f ca="1">SUM(C20:C24)</f>
        <v>5</v>
      </c>
      <c r="D25" s="105">
        <f ca="1">SUM(D20:D24)</f>
        <v>0</v>
      </c>
      <c r="E25" s="105">
        <f ca="1">SUM(E20:E24)</f>
        <v>0</v>
      </c>
      <c r="F25" s="105">
        <f ca="1">SUM(F20:F24)</f>
        <v>0</v>
      </c>
      <c r="G25" s="105">
        <f t="shared" ca="1" si="2"/>
        <v>5</v>
      </c>
      <c r="H25" s="88"/>
      <c r="I25" s="109"/>
    </row>
    <row r="26" spans="1:9" x14ac:dyDescent="0.15">
      <c r="C26" s="101" t="str">
        <f ca="1">IF(C25=C4,"Ok","x")</f>
        <v>Ok</v>
      </c>
      <c r="D26" s="101" t="str">
        <f ca="1">IF(D25=D4,"Ok","x")</f>
        <v>Ok</v>
      </c>
      <c r="E26" s="101" t="str">
        <f ca="1">IF(E25=E4,"Ok","x")</f>
        <v>Ok</v>
      </c>
      <c r="F26" s="101" t="str">
        <f ca="1">IF(F25=F4,"Ok","x")</f>
        <v>Ok</v>
      </c>
      <c r="G26" s="88" t="str">
        <f ca="1">IF(G25=G4,"Ok","x")</f>
        <v>Ok</v>
      </c>
    </row>
    <row r="28" spans="1:9" ht="14" x14ac:dyDescent="0.15">
      <c r="A28" s="283" t="s">
        <v>700</v>
      </c>
      <c r="B28" s="103"/>
      <c r="C28" s="91" t="s">
        <v>687</v>
      </c>
      <c r="D28" s="92" t="s">
        <v>688</v>
      </c>
      <c r="E28" s="93" t="s">
        <v>689</v>
      </c>
      <c r="F28" s="94" t="s">
        <v>690</v>
      </c>
      <c r="G28" s="95" t="s">
        <v>691</v>
      </c>
    </row>
    <row r="29" spans="1:9" ht="14" x14ac:dyDescent="0.15">
      <c r="A29" s="283"/>
      <c r="B29" s="103" t="s">
        <v>51</v>
      </c>
      <c r="C29" s="104">
        <f ca="1">+COUNTIFS(MIR_2021!$A$13:$A$92,Conteo_Ind!$B29,MIR_2021!$BC$13:$BC$92,Conteo_Ind!C$28)</f>
        <v>0</v>
      </c>
      <c r="D29" s="104">
        <f ca="1">+COUNTIFS(MIR_2021!$A$13:$A$92,Conteo_Ind!$B29,MIR_2021!$BC$13:$BC$92,Conteo_Ind!D$28)</f>
        <v>0</v>
      </c>
      <c r="E29" s="104">
        <f ca="1">+COUNTIFS(MIR_2021!$A$13:$A$92,Conteo_Ind!$B29,MIR_2021!$BC$13:$BC$92,Conteo_Ind!E$28)</f>
        <v>0</v>
      </c>
      <c r="F29" s="104">
        <f ca="1">+COUNTIFS(MIR_2021!$A$13:$A$92,Conteo_Ind!$B29,MIR_2021!$BC$13:$BC$92,Conteo_Ind!F$28)</f>
        <v>0</v>
      </c>
      <c r="G29" s="105">
        <f t="shared" ref="G29:G34" ca="1" si="3">SUM(C29:F29)</f>
        <v>0</v>
      </c>
    </row>
    <row r="30" spans="1:9" ht="14" x14ac:dyDescent="0.15">
      <c r="A30" s="283"/>
      <c r="B30" s="103" t="s">
        <v>60</v>
      </c>
      <c r="C30" s="104">
        <f ca="1">+COUNTIFS(MIR_2021!$A$13:$A$92,Conteo_Ind!$B30,MIR_2021!$BC$13:$BC$92,Conteo_Ind!C$28)</f>
        <v>0</v>
      </c>
      <c r="D30" s="104">
        <f ca="1">+COUNTIFS(MIR_2021!$A$13:$A$92,Conteo_Ind!$B30,MIR_2021!$BC$13:$BC$92,Conteo_Ind!D$28)</f>
        <v>0</v>
      </c>
      <c r="E30" s="104">
        <f ca="1">+COUNTIFS(MIR_2021!$A$13:$A$92,Conteo_Ind!$B30,MIR_2021!$BC$13:$BC$92,Conteo_Ind!E$28)</f>
        <v>0</v>
      </c>
      <c r="F30" s="104">
        <f ca="1">+COUNTIFS(MIR_2021!$A$13:$A$92,Conteo_Ind!$B30,MIR_2021!$BC$13:$BC$92,Conteo_Ind!F$28)</f>
        <v>0</v>
      </c>
      <c r="G30" s="105">
        <f t="shared" ca="1" si="3"/>
        <v>0</v>
      </c>
    </row>
    <row r="31" spans="1:9" ht="14" x14ac:dyDescent="0.15">
      <c r="A31" s="283"/>
      <c r="B31" s="103" t="s">
        <v>64</v>
      </c>
      <c r="C31" s="104">
        <f ca="1">+COUNTIFS(MIR_2021!$A$13:$A$92,Conteo_Ind!$B31,MIR_2021!$BC$13:$BC$92,Conteo_Ind!C$28)</f>
        <v>0</v>
      </c>
      <c r="D31" s="104">
        <f ca="1">+COUNTIFS(MIR_2021!$A$13:$A$92,Conteo_Ind!$B31,MIR_2021!$BC$13:$BC$92,Conteo_Ind!D$28)</f>
        <v>0</v>
      </c>
      <c r="E31" s="104">
        <f ca="1">+COUNTIFS(MIR_2021!$A$13:$A$92,Conteo_Ind!$B31,MIR_2021!$BC$13:$BC$92,Conteo_Ind!E$28)</f>
        <v>0</v>
      </c>
      <c r="F31" s="104">
        <f ca="1">+COUNTIFS(MIR_2021!$A$13:$A$92,Conteo_Ind!$B31,MIR_2021!$BC$13:$BC$92,Conteo_Ind!F$28)</f>
        <v>0</v>
      </c>
      <c r="G31" s="105">
        <f t="shared" ca="1" si="3"/>
        <v>0</v>
      </c>
    </row>
    <row r="32" spans="1:9" ht="14" x14ac:dyDescent="0.15">
      <c r="A32" s="283"/>
      <c r="B32" s="103" t="s">
        <v>71</v>
      </c>
      <c r="C32" s="104">
        <f ca="1">+COUNTIFS(MIR_2021!$A$13:$A$92,Conteo_Ind!$B32,MIR_2021!$BC$13:$BC$92,Conteo_Ind!C$28)</f>
        <v>0</v>
      </c>
      <c r="D32" s="104">
        <f ca="1">+COUNTIFS(MIR_2021!$A$13:$A$92,Conteo_Ind!$B32,MIR_2021!$BC$13:$BC$92,Conteo_Ind!D$28)</f>
        <v>0</v>
      </c>
      <c r="E32" s="104">
        <f ca="1">+COUNTIFS(MIR_2021!$A$13:$A$92,Conteo_Ind!$B32,MIR_2021!$BC$13:$BC$92,Conteo_Ind!E$28)</f>
        <v>0</v>
      </c>
      <c r="F32" s="104">
        <f ca="1">+COUNTIFS(MIR_2021!$A$13:$A$92,Conteo_Ind!$B32,MIR_2021!$BC$13:$BC$92,Conteo_Ind!F$28)</f>
        <v>0</v>
      </c>
      <c r="G32" s="105">
        <f t="shared" ca="1" si="3"/>
        <v>0</v>
      </c>
    </row>
    <row r="33" spans="1:9" ht="14" x14ac:dyDescent="0.15">
      <c r="A33" s="283"/>
      <c r="B33" s="103" t="s">
        <v>697</v>
      </c>
      <c r="C33" s="104">
        <f>+COUNTIFS(MIR_2021!$A$13:$A$92,Conteo_Ind!$B33,MIR_2021!$BC$13:$BC$92,Conteo_Ind!C$28)</f>
        <v>0</v>
      </c>
      <c r="D33" s="104">
        <f>+COUNTIFS(MIR_2021!$A$13:$A$92,Conteo_Ind!$B33,MIR_2021!$BC$13:$BC$92,Conteo_Ind!D$28)</f>
        <v>0</v>
      </c>
      <c r="E33" s="104">
        <f>+COUNTIFS(MIR_2021!$A$13:$A$92,Conteo_Ind!$B33,MIR_2021!$BC$13:$BC$92,Conteo_Ind!E$28)</f>
        <v>0</v>
      </c>
      <c r="F33" s="104">
        <f>+COUNTIFS(MIR_2021!$A$13:$A$92,Conteo_Ind!$B33,MIR_2021!$BC$13:$BC$92,Conteo_Ind!F$28)</f>
        <v>0</v>
      </c>
      <c r="G33" s="105">
        <f t="shared" si="3"/>
        <v>0</v>
      </c>
    </row>
    <row r="34" spans="1:9" s="110" customFormat="1" x14ac:dyDescent="0.15">
      <c r="A34" s="283"/>
      <c r="B34" s="107" t="s">
        <v>698</v>
      </c>
      <c r="C34" s="105">
        <f ca="1">SUM(C29:C33)</f>
        <v>0</v>
      </c>
      <c r="D34" s="105">
        <f ca="1">SUM(D29:D33)</f>
        <v>0</v>
      </c>
      <c r="E34" s="105">
        <f ca="1">SUM(E29:E33)</f>
        <v>0</v>
      </c>
      <c r="F34" s="105">
        <f ca="1">SUM(F29:F33)</f>
        <v>0</v>
      </c>
      <c r="G34" s="105">
        <f t="shared" ca="1" si="3"/>
        <v>0</v>
      </c>
      <c r="H34" s="88"/>
      <c r="I34" s="90"/>
    </row>
    <row r="35" spans="1:9" x14ac:dyDescent="0.15">
      <c r="B35" s="112"/>
      <c r="C35" s="101" t="str">
        <f ca="1">IF(C34=C5,"Ok","x")</f>
        <v>Ok</v>
      </c>
      <c r="D35" s="101" t="str">
        <f ca="1">IF(D34=D5,"Ok","x")</f>
        <v>Ok</v>
      </c>
      <c r="E35" s="101" t="str">
        <f ca="1">IF(E34=E5,"Ok","x")</f>
        <v>Ok</v>
      </c>
      <c r="F35" s="101" t="str">
        <f ca="1">IF(F34=F5,"Ok","x")</f>
        <v>Ok</v>
      </c>
      <c r="G35" s="88" t="str">
        <f ca="1">IF(G34=G5,"Ok","x")</f>
        <v>Ok</v>
      </c>
      <c r="H35" s="101"/>
      <c r="I35" s="96"/>
    </row>
    <row r="37" spans="1:9" ht="14" x14ac:dyDescent="0.15">
      <c r="A37" s="283" t="s">
        <v>701</v>
      </c>
      <c r="B37" s="103"/>
      <c r="C37" s="91" t="s">
        <v>687</v>
      </c>
      <c r="D37" s="92" t="s">
        <v>688</v>
      </c>
      <c r="E37" s="93" t="s">
        <v>689</v>
      </c>
      <c r="F37" s="94" t="s">
        <v>690</v>
      </c>
      <c r="G37" s="95" t="s">
        <v>691</v>
      </c>
    </row>
    <row r="38" spans="1:9" ht="14" x14ac:dyDescent="0.15">
      <c r="A38" s="283"/>
      <c r="B38" s="103" t="s">
        <v>51</v>
      </c>
      <c r="C38" s="104">
        <f ca="1">+COUNTIFS(MIR_2021!$A$13:$A$92,Conteo_Ind!$B38,MIR_2021!$BI$13:$BI$92,Conteo_Ind!C$37)</f>
        <v>0</v>
      </c>
      <c r="D38" s="104">
        <f ca="1">+COUNTIFS(MIR_2021!$A$13:$A$92,Conteo_Ind!$B38,MIR_2021!$BI$13:$BI$92,Conteo_Ind!D$37)</f>
        <v>0</v>
      </c>
      <c r="E38" s="104">
        <f ca="1">+COUNTIFS(MIR_2021!$A$13:$A$92,Conteo_Ind!$B38,MIR_2021!$BI$13:$BI$92,Conteo_Ind!E$37)</f>
        <v>0</v>
      </c>
      <c r="F38" s="104">
        <f ca="1">+COUNTIFS(MIR_2021!$A$13:$A$92,Conteo_Ind!$B38,MIR_2021!$BI$13:$BI$92,Conteo_Ind!F$37)</f>
        <v>0</v>
      </c>
      <c r="G38" s="105">
        <f t="shared" ref="G38:G43" ca="1" si="4">SUM(C38:F38)</f>
        <v>0</v>
      </c>
    </row>
    <row r="39" spans="1:9" ht="14" x14ac:dyDescent="0.15">
      <c r="A39" s="283"/>
      <c r="B39" s="103" t="s">
        <v>60</v>
      </c>
      <c r="C39" s="104">
        <f ca="1">+COUNTIFS(MIR_2021!$A$13:$A$92,Conteo_Ind!$B39,MIR_2021!$BI$13:$BI$92,Conteo_Ind!C$37)</f>
        <v>0</v>
      </c>
      <c r="D39" s="104">
        <f ca="1">+COUNTIFS(MIR_2021!$A$13:$A$92,Conteo_Ind!$B39,MIR_2021!$BI$13:$BI$92,Conteo_Ind!D$37)</f>
        <v>0</v>
      </c>
      <c r="E39" s="104">
        <f ca="1">+COUNTIFS(MIR_2021!$A$13:$A$92,Conteo_Ind!$B39,MIR_2021!$BI$13:$BI$92,Conteo_Ind!E$37)</f>
        <v>0</v>
      </c>
      <c r="F39" s="104">
        <f ca="1">+COUNTIFS(MIR_2021!$A$13:$A$92,Conteo_Ind!$B39,MIR_2021!$BI$13:$BI$92,Conteo_Ind!F$37)</f>
        <v>0</v>
      </c>
      <c r="G39" s="105">
        <f t="shared" ca="1" si="4"/>
        <v>0</v>
      </c>
    </row>
    <row r="40" spans="1:9" ht="14" x14ac:dyDescent="0.15">
      <c r="A40" s="283"/>
      <c r="B40" s="103" t="s">
        <v>64</v>
      </c>
      <c r="C40" s="104">
        <f ca="1">+COUNTIFS(MIR_2021!$A$13:$A$92,Conteo_Ind!$B40,MIR_2021!$BI$13:$BI$92,Conteo_Ind!C$37)</f>
        <v>0</v>
      </c>
      <c r="D40" s="104">
        <f ca="1">+COUNTIFS(MIR_2021!$A$13:$A$92,Conteo_Ind!$B40,MIR_2021!$BI$13:$BI$92,Conteo_Ind!D$37)</f>
        <v>0</v>
      </c>
      <c r="E40" s="104">
        <f ca="1">+COUNTIFS(MIR_2021!$A$13:$A$92,Conteo_Ind!$B40,MIR_2021!$BI$13:$BI$92,Conteo_Ind!E$37)</f>
        <v>0</v>
      </c>
      <c r="F40" s="104">
        <f ca="1">+COUNTIFS(MIR_2021!$A$13:$A$92,Conteo_Ind!$B40,MIR_2021!$BI$13:$BI$92,Conteo_Ind!F$37)</f>
        <v>0</v>
      </c>
      <c r="G40" s="105">
        <f t="shared" ca="1" si="4"/>
        <v>0</v>
      </c>
    </row>
    <row r="41" spans="1:9" ht="14" x14ac:dyDescent="0.15">
      <c r="A41" s="283"/>
      <c r="B41" s="103" t="s">
        <v>71</v>
      </c>
      <c r="C41" s="104">
        <f ca="1">+COUNTIFS(MIR_2021!$A$13:$A$92,Conteo_Ind!$B41,MIR_2021!$BI$13:$BI$92,Conteo_Ind!C$37)</f>
        <v>0</v>
      </c>
      <c r="D41" s="104">
        <f ca="1">+COUNTIFS(MIR_2021!$A$13:$A$92,Conteo_Ind!$B41,MIR_2021!$BI$13:$BI$92,Conteo_Ind!D$37)</f>
        <v>0</v>
      </c>
      <c r="E41" s="104">
        <f ca="1">+COUNTIFS(MIR_2021!$A$13:$A$92,Conteo_Ind!$B41,MIR_2021!$BI$13:$BI$92,Conteo_Ind!E$37)</f>
        <v>0</v>
      </c>
      <c r="F41" s="104">
        <f ca="1">+COUNTIFS(MIR_2021!$A$13:$A$92,Conteo_Ind!$B41,MIR_2021!$BI$13:$BI$92,Conteo_Ind!F$37)</f>
        <v>0</v>
      </c>
      <c r="G41" s="105">
        <f t="shared" ca="1" si="4"/>
        <v>0</v>
      </c>
    </row>
    <row r="42" spans="1:9" ht="14" x14ac:dyDescent="0.15">
      <c r="A42" s="283"/>
      <c r="B42" s="103" t="s">
        <v>697</v>
      </c>
      <c r="C42" s="104">
        <f>+COUNTIFS(MIR_2021!$A$13:$A$92,Conteo_Ind!$B42,MIR_2021!$BI$13:$BI$92,Conteo_Ind!C$37)</f>
        <v>0</v>
      </c>
      <c r="D42" s="104">
        <f>+COUNTIFS(MIR_2021!$A$13:$A$92,Conteo_Ind!$B42,MIR_2021!$BI$13:$BI$92,Conteo_Ind!D$37)</f>
        <v>0</v>
      </c>
      <c r="E42" s="104">
        <f>+COUNTIFS(MIR_2021!$A$13:$A$92,Conteo_Ind!$B42,MIR_2021!$BI$13:$BI$92,Conteo_Ind!E$37)</f>
        <v>0</v>
      </c>
      <c r="F42" s="104">
        <f>+COUNTIFS(MIR_2021!$A$13:$A$92,Conteo_Ind!$B42,MIR_2021!$BI$13:$BI$92,Conteo_Ind!F$37)</f>
        <v>0</v>
      </c>
      <c r="G42" s="105">
        <f t="shared" si="4"/>
        <v>0</v>
      </c>
    </row>
    <row r="43" spans="1:9" s="110" customFormat="1" x14ac:dyDescent="0.15">
      <c r="A43" s="283"/>
      <c r="B43" s="107" t="s">
        <v>698</v>
      </c>
      <c r="C43" s="105">
        <f ca="1">SUM(C38:C42)</f>
        <v>0</v>
      </c>
      <c r="D43" s="105">
        <f ca="1">SUM(D38:D42)</f>
        <v>0</v>
      </c>
      <c r="E43" s="105">
        <f ca="1">SUM(E38:E42)</f>
        <v>0</v>
      </c>
      <c r="F43" s="105">
        <f ca="1">SUM(F38:F42)</f>
        <v>0</v>
      </c>
      <c r="G43" s="105">
        <f t="shared" ca="1" si="4"/>
        <v>0</v>
      </c>
      <c r="H43" s="88"/>
      <c r="I43" s="90"/>
    </row>
    <row r="44" spans="1:9" x14ac:dyDescent="0.15">
      <c r="B44" s="112"/>
      <c r="C44" s="101" t="str">
        <f ca="1">IF(C43=C6,"Ok","x")</f>
        <v>Ok</v>
      </c>
      <c r="D44" s="101" t="str">
        <f ca="1">IF(D43=D6,"Ok","x")</f>
        <v>Ok</v>
      </c>
      <c r="E44" s="101" t="str">
        <f ca="1">IF(E43=E6,"Ok","x")</f>
        <v>Ok</v>
      </c>
      <c r="F44" s="101" t="str">
        <f ca="1">IF(F43=F6,"Ok","x")</f>
        <v>Ok</v>
      </c>
      <c r="G44" s="88" t="str">
        <f ca="1">IF(G43=G6,"Ok","x")</f>
        <v>Ok</v>
      </c>
      <c r="H44" s="101"/>
      <c r="I44" s="96"/>
    </row>
    <row r="46" spans="1:9" ht="14" x14ac:dyDescent="0.15">
      <c r="A46" s="283" t="s">
        <v>52</v>
      </c>
      <c r="B46" s="103"/>
      <c r="C46" s="91" t="s">
        <v>687</v>
      </c>
      <c r="D46" s="92" t="s">
        <v>688</v>
      </c>
      <c r="E46" s="93" t="s">
        <v>689</v>
      </c>
      <c r="F46" s="94" t="s">
        <v>690</v>
      </c>
      <c r="G46" s="95" t="s">
        <v>691</v>
      </c>
    </row>
    <row r="47" spans="1:9" ht="14" x14ac:dyDescent="0.15">
      <c r="A47" s="283"/>
      <c r="B47" s="103" t="s">
        <v>51</v>
      </c>
      <c r="C47" s="113">
        <f ca="1">+COUNTIFS(MIR_2021!$A$13:$A$92,Conteo_Ind!$B47,MIR_2021!$AK$13:$AK$92,Conteo_Ind!C$46)</f>
        <v>0</v>
      </c>
      <c r="D47" s="113">
        <f ca="1">+COUNTIFS(MIR_2021!$A$13:$A$92,Conteo_Ind!$B47,MIR_2021!$AK$13:$AK$92,Conteo_Ind!D$46)</f>
        <v>0</v>
      </c>
      <c r="E47" s="113">
        <f ca="1">+COUNTIFS(MIR_2021!$A$13:$A$92,Conteo_Ind!$B47,MIR_2021!$AK$13:$AK$92,Conteo_Ind!E$46)</f>
        <v>0</v>
      </c>
      <c r="F47" s="113">
        <f ca="1">+COUNTIFS(MIR_2021!$A$13:$A$92,Conteo_Ind!$B47,MIR_2021!$AK$13:$AK$92,Conteo_Ind!F$46)</f>
        <v>0</v>
      </c>
      <c r="G47" s="95">
        <f t="shared" ref="G47:G52" ca="1" si="5">SUM(C47:F47)</f>
        <v>0</v>
      </c>
    </row>
    <row r="48" spans="1:9" ht="14" x14ac:dyDescent="0.15">
      <c r="A48" s="283"/>
      <c r="B48" s="103" t="s">
        <v>60</v>
      </c>
      <c r="C48" s="113">
        <f ca="1">+COUNTIFS(MIR_2021!$A$13:$A$92,Conteo_Ind!$B48,MIR_2021!$AK$13:$AK$92,Conteo_Ind!C$46)</f>
        <v>0</v>
      </c>
      <c r="D48" s="113">
        <f ca="1">+COUNTIFS(MIR_2021!$A$13:$A$92,Conteo_Ind!$B48,MIR_2021!$AK$13:$AK$92,Conteo_Ind!D$46)</f>
        <v>0</v>
      </c>
      <c r="E48" s="113">
        <f ca="1">+COUNTIFS(MIR_2021!$A$13:$A$92,Conteo_Ind!$B48,MIR_2021!$AK$13:$AK$92,Conteo_Ind!E$46)</f>
        <v>0</v>
      </c>
      <c r="F48" s="113">
        <f ca="1">+COUNTIFS(MIR_2021!$A$13:$A$92,Conteo_Ind!$B48,MIR_2021!$AK$13:$AK$92,Conteo_Ind!F$46)</f>
        <v>0</v>
      </c>
      <c r="G48" s="95">
        <f t="shared" ca="1" si="5"/>
        <v>0</v>
      </c>
    </row>
    <row r="49" spans="1:9" ht="14" x14ac:dyDescent="0.15">
      <c r="A49" s="283"/>
      <c r="B49" s="103" t="s">
        <v>64</v>
      </c>
      <c r="C49" s="113">
        <f ca="1">+COUNTIFS(MIR_2021!$A$13:$A$92,Conteo_Ind!$B49,MIR_2021!$AK$13:$AK$92,Conteo_Ind!C$46)</f>
        <v>0</v>
      </c>
      <c r="D49" s="113">
        <f ca="1">+COUNTIFS(MIR_2021!$A$13:$A$92,Conteo_Ind!$B49,MIR_2021!$AK$13:$AK$92,Conteo_Ind!D$46)</f>
        <v>0</v>
      </c>
      <c r="E49" s="113">
        <f ca="1">+COUNTIFS(MIR_2021!$A$13:$A$92,Conteo_Ind!$B49,MIR_2021!$AK$13:$AK$92,Conteo_Ind!E$46)</f>
        <v>0</v>
      </c>
      <c r="F49" s="113">
        <f ca="1">+COUNTIFS(MIR_2021!$A$13:$A$92,Conteo_Ind!$B49,MIR_2021!$AK$13:$AK$92,Conteo_Ind!F$46)</f>
        <v>0</v>
      </c>
      <c r="G49" s="95">
        <f t="shared" ca="1" si="5"/>
        <v>0</v>
      </c>
    </row>
    <row r="50" spans="1:9" ht="14" x14ac:dyDescent="0.15">
      <c r="A50" s="283"/>
      <c r="B50" s="103" t="s">
        <v>71</v>
      </c>
      <c r="C50" s="113">
        <f ca="1">+COUNTIFS(MIR_2021!$A$13:$A$92,Conteo_Ind!$B50,MIR_2021!$AK$13:$AK$92,Conteo_Ind!C$46)</f>
        <v>0</v>
      </c>
      <c r="D50" s="113">
        <f ca="1">+COUNTIFS(MIR_2021!$A$13:$A$92,Conteo_Ind!$B50,MIR_2021!$AK$13:$AK$92,Conteo_Ind!D$46)</f>
        <v>0</v>
      </c>
      <c r="E50" s="113">
        <f ca="1">+COUNTIFS(MIR_2021!$A$13:$A$92,Conteo_Ind!$B50,MIR_2021!$AK$13:$AK$92,Conteo_Ind!E$46)</f>
        <v>0</v>
      </c>
      <c r="F50" s="113">
        <f ca="1">+COUNTIFS(MIR_2021!$A$13:$A$92,Conteo_Ind!$B50,MIR_2021!$AK$13:$AK$92,Conteo_Ind!F$46)</f>
        <v>0</v>
      </c>
      <c r="G50" s="95">
        <f t="shared" ca="1" si="5"/>
        <v>0</v>
      </c>
    </row>
    <row r="51" spans="1:9" ht="14" x14ac:dyDescent="0.15">
      <c r="A51" s="283"/>
      <c r="B51" s="103" t="s">
        <v>697</v>
      </c>
      <c r="C51" s="113">
        <f>+COUNTIFS(MIR_2021!$A$13:$A$92,Conteo_Ind!$B51,MIR_2021!$AK$13:$AK$92,Conteo_Ind!C$46)</f>
        <v>0</v>
      </c>
      <c r="D51" s="113">
        <f>+COUNTIFS(MIR_2021!$A$13:$A$92,Conteo_Ind!$B51,MIR_2021!$AK$13:$AK$92,Conteo_Ind!D$46)</f>
        <v>0</v>
      </c>
      <c r="E51" s="113">
        <f>+COUNTIFS(MIR_2021!$A$13:$A$92,Conteo_Ind!$B51,MIR_2021!$AK$13:$AK$92,Conteo_Ind!E$46)</f>
        <v>0</v>
      </c>
      <c r="F51" s="113">
        <f>+COUNTIFS(MIR_2021!$A$13:$A$92,Conteo_Ind!$B51,MIR_2021!$AK$13:$AK$92,Conteo_Ind!F$46)</f>
        <v>0</v>
      </c>
      <c r="G51" s="95">
        <f t="shared" si="5"/>
        <v>0</v>
      </c>
    </row>
    <row r="52" spans="1:9" s="110" customFormat="1" x14ac:dyDescent="0.15">
      <c r="A52" s="283"/>
      <c r="B52" s="107" t="s">
        <v>698</v>
      </c>
      <c r="C52" s="95">
        <f ca="1">SUM(C47:C51)</f>
        <v>0</v>
      </c>
      <c r="D52" s="95">
        <f ca="1">SUM(D47:D51)</f>
        <v>0</v>
      </c>
      <c r="E52" s="95">
        <f ca="1">SUM(E47:E51)</f>
        <v>0</v>
      </c>
      <c r="F52" s="95">
        <f ca="1">SUM(F47:F51)</f>
        <v>0</v>
      </c>
      <c r="G52" s="95">
        <f t="shared" ca="1" si="5"/>
        <v>0</v>
      </c>
      <c r="H52" s="88"/>
      <c r="I52" s="109"/>
    </row>
    <row r="53" spans="1:9" x14ac:dyDescent="0.15">
      <c r="C53" s="101" t="str">
        <f ca="1">IF(C52=C7,"Ok","x")</f>
        <v>Ok</v>
      </c>
      <c r="D53" s="101" t="str">
        <f ca="1">IF(D52=D7,"Ok","x")</f>
        <v>Ok</v>
      </c>
      <c r="E53" s="101" t="str">
        <f ca="1">IF(E52=E7,"Ok","x")</f>
        <v>Ok</v>
      </c>
      <c r="F53" s="101" t="str">
        <f ca="1">IF(F52=F7,"Ok","x")</f>
        <v>Ok</v>
      </c>
      <c r="G53" s="88" t="str">
        <f ca="1">IF(G52=G7,"Ok","x")</f>
        <v>Ok</v>
      </c>
      <c r="H53" s="101"/>
    </row>
  </sheetData>
  <sheetProtection algorithmName="SHA-512" hashValue="D+gApu/HQ1ugKZM8qInfTC3yNZ5Vhs326Y18pclRBg57wS7uucB1tXz2fLRedVIg7Dw2Z0AYWthgdU9DqwGaqg==" saltValue="7ADzxQ0iGKqCQuupE+kaJA==" spinCount="100000" sheet="1" objects="1" scenarios="1"/>
  <mergeCells count="6">
    <mergeCell ref="A46:A52"/>
    <mergeCell ref="A2:A8"/>
    <mergeCell ref="A10:A16"/>
    <mergeCell ref="A19:A25"/>
    <mergeCell ref="A28:A34"/>
    <mergeCell ref="A37:A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8"/>
  <sheetViews>
    <sheetView topLeftCell="A40" workbookViewId="0">
      <selection activeCell="C6" sqref="C6"/>
    </sheetView>
  </sheetViews>
  <sheetFormatPr baseColWidth="10" defaultColWidth="11.3984375" defaultRowHeight="16" x14ac:dyDescent="0.2"/>
  <cols>
    <col min="1" max="1" width="23.796875" style="76" customWidth="1"/>
    <col min="2" max="2" width="32.19921875" style="76" customWidth="1"/>
    <col min="3" max="3" width="32.796875" style="76" customWidth="1"/>
    <col min="4" max="4" width="24" style="76" customWidth="1"/>
    <col min="5" max="5" width="14.3984375" style="76" customWidth="1"/>
    <col min="6" max="6" width="26" style="76" customWidth="1"/>
    <col min="7" max="7" width="11.3984375" style="76"/>
    <col min="8" max="8" width="19" style="76" customWidth="1"/>
    <col min="9" max="9" width="11.59765625" style="76" customWidth="1"/>
    <col min="10" max="11" width="11.3984375" style="76"/>
    <col min="12" max="13" width="12.796875" style="76" bestFit="1" customWidth="1"/>
    <col min="14" max="16384" width="11.3984375" style="76"/>
  </cols>
  <sheetData>
    <row r="1" spans="1:9" x14ac:dyDescent="0.2">
      <c r="A1" s="75" t="s">
        <v>15</v>
      </c>
      <c r="B1" s="75" t="s">
        <v>17</v>
      </c>
      <c r="C1" s="75" t="s">
        <v>18</v>
      </c>
      <c r="D1" s="75" t="s">
        <v>19</v>
      </c>
      <c r="E1" s="75" t="s">
        <v>20</v>
      </c>
      <c r="F1" s="75" t="s">
        <v>21</v>
      </c>
      <c r="G1" s="75" t="s">
        <v>5</v>
      </c>
      <c r="H1" s="76" t="s">
        <v>101</v>
      </c>
      <c r="I1" s="76" t="s">
        <v>685</v>
      </c>
    </row>
    <row r="2" spans="1:9" x14ac:dyDescent="0.2">
      <c r="A2" s="75" t="s">
        <v>156</v>
      </c>
      <c r="B2" s="75" t="s">
        <v>54</v>
      </c>
      <c r="C2" s="75" t="s">
        <v>55</v>
      </c>
      <c r="D2" s="75" t="s">
        <v>56</v>
      </c>
      <c r="E2" s="75" t="s">
        <v>57</v>
      </c>
      <c r="F2" s="75" t="s">
        <v>58</v>
      </c>
      <c r="G2" s="76" t="s">
        <v>51</v>
      </c>
      <c r="H2" s="76" t="s">
        <v>157</v>
      </c>
    </row>
    <row r="3" spans="1:9" x14ac:dyDescent="0.2">
      <c r="A3" s="75" t="s">
        <v>52</v>
      </c>
      <c r="B3" s="75" t="s">
        <v>66</v>
      </c>
      <c r="C3" s="75" t="s">
        <v>67</v>
      </c>
      <c r="D3" s="75" t="s">
        <v>158</v>
      </c>
      <c r="E3" s="75" t="s">
        <v>62</v>
      </c>
      <c r="F3" s="75" t="s">
        <v>159</v>
      </c>
      <c r="G3" s="76" t="s">
        <v>60</v>
      </c>
      <c r="H3" s="76" t="s">
        <v>160</v>
      </c>
    </row>
    <row r="4" spans="1:9" x14ac:dyDescent="0.2">
      <c r="A4" s="75" t="s">
        <v>69</v>
      </c>
      <c r="B4" s="75" t="s">
        <v>68</v>
      </c>
      <c r="F4" s="75"/>
      <c r="G4" s="76" t="s">
        <v>64</v>
      </c>
      <c r="H4" s="76" t="s">
        <v>53</v>
      </c>
    </row>
    <row r="5" spans="1:9" x14ac:dyDescent="0.2">
      <c r="A5" s="75" t="s">
        <v>65</v>
      </c>
      <c r="B5" s="75" t="s">
        <v>161</v>
      </c>
      <c r="G5" s="76" t="s">
        <v>71</v>
      </c>
      <c r="H5" s="76" t="s">
        <v>61</v>
      </c>
    </row>
    <row r="6" spans="1:9" x14ac:dyDescent="0.2">
      <c r="A6" s="75"/>
      <c r="G6" s="76" t="s">
        <v>162</v>
      </c>
      <c r="H6" s="76" t="s">
        <v>163</v>
      </c>
    </row>
    <row r="7" spans="1:9" x14ac:dyDescent="0.2">
      <c r="H7" s="76" t="s">
        <v>164</v>
      </c>
    </row>
    <row r="8" spans="1:9" x14ac:dyDescent="0.2">
      <c r="H8" s="76" t="s">
        <v>165</v>
      </c>
    </row>
    <row r="12" spans="1:9" x14ac:dyDescent="0.2">
      <c r="A12" s="79" t="s">
        <v>683</v>
      </c>
      <c r="B12" s="79" t="s">
        <v>95</v>
      </c>
      <c r="C12" s="79" t="s">
        <v>166</v>
      </c>
      <c r="D12" s="79" t="s">
        <v>167</v>
      </c>
      <c r="E12" s="79" t="s">
        <v>684</v>
      </c>
      <c r="F12" s="79" t="s">
        <v>93</v>
      </c>
    </row>
    <row r="13" spans="1:9" x14ac:dyDescent="0.2">
      <c r="A13" s="79"/>
      <c r="B13" s="79"/>
      <c r="C13" s="79"/>
      <c r="D13" s="79"/>
      <c r="E13" s="79"/>
      <c r="F13" s="79"/>
    </row>
    <row r="14" spans="1:9" ht="96" x14ac:dyDescent="0.2">
      <c r="A14" s="80" t="s">
        <v>168</v>
      </c>
      <c r="B14" s="79" t="s">
        <v>169</v>
      </c>
      <c r="C14" s="79" t="s">
        <v>170</v>
      </c>
      <c r="D14" s="79" t="s">
        <v>171</v>
      </c>
      <c r="E14" s="80">
        <v>4</v>
      </c>
      <c r="F14" s="79" t="s">
        <v>172</v>
      </c>
    </row>
    <row r="15" spans="1:9" ht="96" x14ac:dyDescent="0.2">
      <c r="A15" s="80" t="s">
        <v>173</v>
      </c>
      <c r="B15" s="79" t="s">
        <v>174</v>
      </c>
      <c r="C15" s="79" t="s">
        <v>175</v>
      </c>
      <c r="D15" s="79" t="s">
        <v>176</v>
      </c>
      <c r="E15" s="80">
        <v>2</v>
      </c>
      <c r="F15" s="79" t="s">
        <v>172</v>
      </c>
    </row>
    <row r="16" spans="1:9" ht="96" x14ac:dyDescent="0.2">
      <c r="A16" s="80" t="s">
        <v>177</v>
      </c>
      <c r="B16" s="79" t="s">
        <v>178</v>
      </c>
      <c r="C16" s="79" t="s">
        <v>170</v>
      </c>
      <c r="D16" s="79" t="s">
        <v>171</v>
      </c>
      <c r="E16" s="80">
        <v>4</v>
      </c>
      <c r="F16" s="79" t="s">
        <v>172</v>
      </c>
    </row>
    <row r="17" spans="1:6" ht="96" x14ac:dyDescent="0.2">
      <c r="A17" s="80" t="s">
        <v>179</v>
      </c>
      <c r="B17" s="79" t="s">
        <v>180</v>
      </c>
      <c r="C17" s="79" t="s">
        <v>170</v>
      </c>
      <c r="D17" s="79" t="s">
        <v>181</v>
      </c>
      <c r="E17" s="80">
        <v>4</v>
      </c>
      <c r="F17" s="79" t="s">
        <v>172</v>
      </c>
    </row>
    <row r="18" spans="1:6" ht="96" x14ac:dyDescent="0.2">
      <c r="A18" s="80" t="s">
        <v>182</v>
      </c>
      <c r="B18" s="79" t="s">
        <v>183</v>
      </c>
      <c r="C18" s="79" t="s">
        <v>175</v>
      </c>
      <c r="D18" s="79" t="s">
        <v>176</v>
      </c>
      <c r="E18" s="80">
        <v>2</v>
      </c>
      <c r="F18" s="79" t="s">
        <v>184</v>
      </c>
    </row>
    <row r="19" spans="1:6" ht="128" x14ac:dyDescent="0.2">
      <c r="A19" s="80" t="s">
        <v>185</v>
      </c>
      <c r="B19" s="79" t="s">
        <v>186</v>
      </c>
      <c r="C19" s="79" t="s">
        <v>187</v>
      </c>
      <c r="D19" s="79" t="s">
        <v>188</v>
      </c>
      <c r="E19" s="80">
        <v>3</v>
      </c>
      <c r="F19" s="79" t="s">
        <v>184</v>
      </c>
    </row>
    <row r="20" spans="1:6" ht="96" x14ac:dyDescent="0.2">
      <c r="A20" s="80" t="s">
        <v>189</v>
      </c>
      <c r="B20" s="79" t="s">
        <v>190</v>
      </c>
      <c r="C20" s="79" t="s">
        <v>175</v>
      </c>
      <c r="D20" s="79" t="s">
        <v>176</v>
      </c>
      <c r="E20" s="80">
        <v>2</v>
      </c>
      <c r="F20" s="79" t="s">
        <v>184</v>
      </c>
    </row>
    <row r="21" spans="1:6" ht="96" x14ac:dyDescent="0.2">
      <c r="A21" s="80" t="s">
        <v>191</v>
      </c>
      <c r="B21" s="79" t="s">
        <v>1</v>
      </c>
      <c r="C21" s="79" t="s">
        <v>175</v>
      </c>
      <c r="D21" s="79" t="s">
        <v>176</v>
      </c>
      <c r="E21" s="80">
        <v>2</v>
      </c>
      <c r="F21" s="79" t="s">
        <v>184</v>
      </c>
    </row>
    <row r="22" spans="1:6" ht="96" x14ac:dyDescent="0.2">
      <c r="A22" s="80" t="s">
        <v>192</v>
      </c>
      <c r="B22" s="79" t="s">
        <v>193</v>
      </c>
      <c r="C22" s="79" t="s">
        <v>175</v>
      </c>
      <c r="D22" s="79" t="s">
        <v>176</v>
      </c>
      <c r="E22" s="80">
        <v>2</v>
      </c>
      <c r="F22" s="79" t="s">
        <v>184</v>
      </c>
    </row>
    <row r="23" spans="1:6" ht="128" x14ac:dyDescent="0.2">
      <c r="A23" s="80" t="s">
        <v>194</v>
      </c>
      <c r="B23" s="79" t="s">
        <v>195</v>
      </c>
      <c r="C23" s="79" t="s">
        <v>187</v>
      </c>
      <c r="D23" s="79" t="s">
        <v>188</v>
      </c>
      <c r="E23" s="80">
        <v>3</v>
      </c>
      <c r="F23" s="79" t="s">
        <v>196</v>
      </c>
    </row>
    <row r="24" spans="1:6" ht="96" x14ac:dyDescent="0.2">
      <c r="A24" s="80" t="s">
        <v>197</v>
      </c>
      <c r="B24" s="79" t="s">
        <v>198</v>
      </c>
      <c r="C24" s="79" t="s">
        <v>199</v>
      </c>
      <c r="D24" s="79" t="s">
        <v>200</v>
      </c>
      <c r="E24" s="80">
        <v>1</v>
      </c>
      <c r="F24" s="79" t="s">
        <v>196</v>
      </c>
    </row>
    <row r="25" spans="1:6" ht="96" x14ac:dyDescent="0.2">
      <c r="A25" s="80" t="s">
        <v>201</v>
      </c>
      <c r="B25" s="79" t="s">
        <v>202</v>
      </c>
      <c r="C25" s="79" t="s">
        <v>175</v>
      </c>
      <c r="D25" s="79" t="s">
        <v>176</v>
      </c>
      <c r="E25" s="80">
        <v>2</v>
      </c>
      <c r="F25" s="79" t="s">
        <v>196</v>
      </c>
    </row>
    <row r="26" spans="1:6" ht="96" x14ac:dyDescent="0.2">
      <c r="A26" s="80" t="s">
        <v>203</v>
      </c>
      <c r="B26" s="79" t="s">
        <v>204</v>
      </c>
      <c r="C26" s="79" t="s">
        <v>199</v>
      </c>
      <c r="D26" s="79" t="s">
        <v>200</v>
      </c>
      <c r="E26" s="80">
        <v>1</v>
      </c>
      <c r="F26" s="79" t="s">
        <v>196</v>
      </c>
    </row>
    <row r="27" spans="1:6" ht="96" x14ac:dyDescent="0.2">
      <c r="A27" s="80" t="s">
        <v>205</v>
      </c>
      <c r="B27" s="79" t="s">
        <v>206</v>
      </c>
      <c r="C27" s="79" t="s">
        <v>199</v>
      </c>
      <c r="D27" s="79" t="s">
        <v>200</v>
      </c>
      <c r="E27" s="80">
        <v>1</v>
      </c>
      <c r="F27" s="79" t="s">
        <v>196</v>
      </c>
    </row>
    <row r="28" spans="1:6" ht="96" x14ac:dyDescent="0.2">
      <c r="A28" s="80" t="s">
        <v>207</v>
      </c>
      <c r="B28" s="79" t="s">
        <v>208</v>
      </c>
      <c r="C28" s="79" t="s">
        <v>199</v>
      </c>
      <c r="D28" s="79" t="s">
        <v>200</v>
      </c>
      <c r="E28" s="80">
        <v>1</v>
      </c>
      <c r="F28" s="79" t="s">
        <v>196</v>
      </c>
    </row>
    <row r="29" spans="1:6" ht="96" x14ac:dyDescent="0.2">
      <c r="A29" s="80" t="s">
        <v>209</v>
      </c>
      <c r="B29" s="79" t="s">
        <v>210</v>
      </c>
      <c r="C29" s="79" t="s">
        <v>199</v>
      </c>
      <c r="D29" s="79" t="s">
        <v>200</v>
      </c>
      <c r="E29" s="80">
        <v>1</v>
      </c>
      <c r="F29" s="79" t="s">
        <v>196</v>
      </c>
    </row>
    <row r="30" spans="1:6" ht="96" x14ac:dyDescent="0.2">
      <c r="A30" s="80" t="s">
        <v>211</v>
      </c>
      <c r="B30" s="79" t="s">
        <v>212</v>
      </c>
      <c r="C30" s="79" t="s">
        <v>199</v>
      </c>
      <c r="D30" s="79" t="s">
        <v>200</v>
      </c>
      <c r="E30" s="80">
        <v>1</v>
      </c>
      <c r="F30" s="79" t="s">
        <v>196</v>
      </c>
    </row>
    <row r="31" spans="1:6" ht="96" x14ac:dyDescent="0.2">
      <c r="A31" s="80" t="s">
        <v>213</v>
      </c>
      <c r="B31" s="79" t="s">
        <v>214</v>
      </c>
      <c r="C31" s="79" t="s">
        <v>199</v>
      </c>
      <c r="D31" s="79" t="s">
        <v>200</v>
      </c>
      <c r="E31" s="80">
        <v>1</v>
      </c>
      <c r="F31" s="79" t="s">
        <v>215</v>
      </c>
    </row>
    <row r="32" spans="1:6" ht="96" x14ac:dyDescent="0.2">
      <c r="A32" s="80" t="s">
        <v>216</v>
      </c>
      <c r="B32" s="79" t="s">
        <v>217</v>
      </c>
      <c r="C32" s="79" t="s">
        <v>199</v>
      </c>
      <c r="D32" s="79" t="s">
        <v>200</v>
      </c>
      <c r="E32" s="80">
        <v>1</v>
      </c>
      <c r="F32" s="79" t="s">
        <v>215</v>
      </c>
    </row>
    <row r="33" spans="1:10" ht="96" x14ac:dyDescent="0.2">
      <c r="A33" s="80" t="s">
        <v>218</v>
      </c>
      <c r="B33" s="79" t="s">
        <v>219</v>
      </c>
      <c r="C33" s="79" t="s">
        <v>199</v>
      </c>
      <c r="D33" s="79" t="s">
        <v>200</v>
      </c>
      <c r="E33" s="80">
        <v>1</v>
      </c>
      <c r="F33" s="79" t="s">
        <v>215</v>
      </c>
    </row>
    <row r="34" spans="1:10" ht="96" x14ac:dyDescent="0.2">
      <c r="A34" s="80" t="s">
        <v>220</v>
      </c>
      <c r="B34" s="79" t="s">
        <v>221</v>
      </c>
      <c r="C34" s="79" t="s">
        <v>175</v>
      </c>
      <c r="D34" s="79" t="s">
        <v>176</v>
      </c>
      <c r="E34" s="80">
        <v>2</v>
      </c>
      <c r="F34" s="79" t="s">
        <v>215</v>
      </c>
    </row>
    <row r="35" spans="1:10" ht="96" x14ac:dyDescent="0.2">
      <c r="A35" s="80">
        <v>450</v>
      </c>
      <c r="B35" s="79" t="s">
        <v>222</v>
      </c>
      <c r="C35" s="79" t="s">
        <v>199</v>
      </c>
      <c r="D35" s="79" t="s">
        <v>200</v>
      </c>
      <c r="E35" s="80">
        <v>1</v>
      </c>
      <c r="F35" s="79" t="s">
        <v>215</v>
      </c>
    </row>
    <row r="36" spans="1:10" ht="96" x14ac:dyDescent="0.2">
      <c r="A36" s="80" t="s">
        <v>223</v>
      </c>
      <c r="B36" s="79" t="s">
        <v>224</v>
      </c>
      <c r="C36" s="79" t="s">
        <v>170</v>
      </c>
      <c r="D36" s="79" t="s">
        <v>225</v>
      </c>
      <c r="E36" s="80">
        <v>4</v>
      </c>
      <c r="F36" s="79" t="s">
        <v>172</v>
      </c>
    </row>
    <row r="37" spans="1:10" ht="128" x14ac:dyDescent="0.2">
      <c r="A37" s="80" t="s">
        <v>226</v>
      </c>
      <c r="B37" s="79" t="s">
        <v>227</v>
      </c>
      <c r="C37" s="79" t="s">
        <v>187</v>
      </c>
      <c r="D37" s="79" t="s">
        <v>188</v>
      </c>
      <c r="E37" s="80">
        <v>3</v>
      </c>
      <c r="F37" s="79" t="s">
        <v>228</v>
      </c>
    </row>
    <row r="38" spans="1:10" ht="128" x14ac:dyDescent="0.2">
      <c r="A38" s="80" t="s">
        <v>229</v>
      </c>
      <c r="B38" s="79" t="s">
        <v>230</v>
      </c>
      <c r="C38" s="79" t="s">
        <v>187</v>
      </c>
      <c r="D38" s="79" t="s">
        <v>188</v>
      </c>
      <c r="E38" s="80">
        <v>3</v>
      </c>
      <c r="F38" s="79" t="s">
        <v>228</v>
      </c>
    </row>
    <row r="39" spans="1:10" ht="96" x14ac:dyDescent="0.2">
      <c r="A39" s="80" t="s">
        <v>231</v>
      </c>
      <c r="B39" s="79" t="s">
        <v>232</v>
      </c>
      <c r="C39" s="79" t="s">
        <v>199</v>
      </c>
      <c r="D39" s="79" t="s">
        <v>200</v>
      </c>
      <c r="E39" s="80">
        <v>1</v>
      </c>
      <c r="F39" s="79" t="s">
        <v>233</v>
      </c>
    </row>
    <row r="40" spans="1:10" ht="96" x14ac:dyDescent="0.2">
      <c r="A40" s="80" t="s">
        <v>234</v>
      </c>
      <c r="B40" s="79" t="s">
        <v>235</v>
      </c>
      <c r="C40" s="79" t="s">
        <v>199</v>
      </c>
      <c r="D40" s="79" t="s">
        <v>200</v>
      </c>
      <c r="E40" s="80">
        <v>1</v>
      </c>
      <c r="F40" s="79" t="s">
        <v>233</v>
      </c>
    </row>
    <row r="42" spans="1:10" x14ac:dyDescent="0.2">
      <c r="A42" s="81" t="s">
        <v>50</v>
      </c>
      <c r="B42" s="81" t="s">
        <v>59</v>
      </c>
      <c r="C42" s="81" t="s">
        <v>63</v>
      </c>
      <c r="D42" s="81" t="s">
        <v>70</v>
      </c>
      <c r="E42" s="81" t="s">
        <v>236</v>
      </c>
    </row>
    <row r="45" spans="1:10" x14ac:dyDescent="0.2">
      <c r="A45" s="84" t="s">
        <v>237</v>
      </c>
      <c r="B45" s="287" t="s">
        <v>238</v>
      </c>
      <c r="C45" s="287"/>
      <c r="D45" s="287"/>
      <c r="E45" s="287"/>
      <c r="F45" s="287"/>
      <c r="G45" s="287"/>
      <c r="H45" s="288"/>
    </row>
    <row r="46" spans="1:10" x14ac:dyDescent="0.2">
      <c r="A46" s="82">
        <v>1000</v>
      </c>
      <c r="B46" s="285" t="s">
        <v>239</v>
      </c>
      <c r="C46" s="285"/>
      <c r="D46" s="285"/>
      <c r="E46" s="285"/>
      <c r="F46" s="285"/>
      <c r="G46" s="285"/>
      <c r="H46" s="286"/>
      <c r="I46" s="75"/>
      <c r="J46" s="75"/>
    </row>
    <row r="47" spans="1:10" x14ac:dyDescent="0.2">
      <c r="A47" s="82">
        <v>11201</v>
      </c>
      <c r="B47" s="285" t="s">
        <v>240</v>
      </c>
      <c r="C47" s="285"/>
      <c r="D47" s="285"/>
      <c r="E47" s="285"/>
      <c r="F47" s="285"/>
      <c r="G47" s="285"/>
      <c r="H47" s="286"/>
    </row>
    <row r="48" spans="1:10" x14ac:dyDescent="0.2">
      <c r="A48" s="82">
        <v>11301</v>
      </c>
      <c r="B48" s="285" t="s">
        <v>241</v>
      </c>
      <c r="C48" s="285"/>
      <c r="D48" s="285"/>
      <c r="E48" s="285"/>
      <c r="F48" s="285"/>
      <c r="G48" s="285"/>
      <c r="H48" s="286"/>
      <c r="I48" s="75"/>
    </row>
    <row r="49" spans="1:9" x14ac:dyDescent="0.2">
      <c r="A49" s="82">
        <v>11401</v>
      </c>
      <c r="B49" s="285" t="s">
        <v>242</v>
      </c>
      <c r="C49" s="285"/>
      <c r="D49" s="285"/>
      <c r="E49" s="285"/>
      <c r="F49" s="285"/>
      <c r="G49" s="285"/>
      <c r="H49" s="286"/>
      <c r="I49" s="75"/>
    </row>
    <row r="50" spans="1:9" x14ac:dyDescent="0.2">
      <c r="A50" s="82">
        <v>12101</v>
      </c>
      <c r="B50" s="285" t="s">
        <v>243</v>
      </c>
      <c r="C50" s="285"/>
      <c r="D50" s="285"/>
      <c r="E50" s="285"/>
      <c r="F50" s="285"/>
      <c r="G50" s="285"/>
      <c r="H50" s="286"/>
      <c r="I50" s="75"/>
    </row>
    <row r="51" spans="1:9" x14ac:dyDescent="0.2">
      <c r="A51" s="82">
        <v>12201</v>
      </c>
      <c r="B51" s="285" t="s">
        <v>244</v>
      </c>
      <c r="C51" s="285"/>
      <c r="D51" s="285"/>
      <c r="E51" s="285"/>
      <c r="F51" s="285"/>
      <c r="G51" s="285"/>
      <c r="H51" s="286"/>
      <c r="I51" s="75"/>
    </row>
    <row r="52" spans="1:9" x14ac:dyDescent="0.2">
      <c r="A52" s="82">
        <v>12202</v>
      </c>
      <c r="B52" s="285" t="s">
        <v>245</v>
      </c>
      <c r="C52" s="285"/>
      <c r="D52" s="285"/>
      <c r="E52" s="285"/>
      <c r="F52" s="285"/>
      <c r="G52" s="285"/>
      <c r="H52" s="286"/>
      <c r="I52" s="75"/>
    </row>
    <row r="53" spans="1:9" x14ac:dyDescent="0.2">
      <c r="A53" s="82">
        <v>12301</v>
      </c>
      <c r="B53" s="285" t="s">
        <v>246</v>
      </c>
      <c r="C53" s="285"/>
      <c r="D53" s="285"/>
      <c r="E53" s="285"/>
      <c r="F53" s="285"/>
      <c r="G53" s="285"/>
      <c r="H53" s="286"/>
      <c r="I53" s="75"/>
    </row>
    <row r="54" spans="1:9" x14ac:dyDescent="0.2">
      <c r="A54" s="82">
        <v>12401</v>
      </c>
      <c r="B54" s="285" t="s">
        <v>247</v>
      </c>
      <c r="C54" s="285"/>
      <c r="D54" s="285"/>
      <c r="E54" s="285"/>
      <c r="F54" s="285"/>
      <c r="G54" s="285"/>
      <c r="H54" s="286"/>
      <c r="I54" s="75"/>
    </row>
    <row r="55" spans="1:9" x14ac:dyDescent="0.2">
      <c r="A55" s="82">
        <v>13101</v>
      </c>
      <c r="B55" s="285" t="s">
        <v>248</v>
      </c>
      <c r="C55" s="285"/>
      <c r="D55" s="285"/>
      <c r="E55" s="285"/>
      <c r="F55" s="285"/>
      <c r="G55" s="285"/>
      <c r="H55" s="286"/>
      <c r="I55" s="75"/>
    </row>
    <row r="56" spans="1:9" x14ac:dyDescent="0.2">
      <c r="A56" s="82">
        <v>13102</v>
      </c>
      <c r="B56" s="285" t="s">
        <v>249</v>
      </c>
      <c r="C56" s="285"/>
      <c r="D56" s="285"/>
      <c r="E56" s="285"/>
      <c r="F56" s="285"/>
      <c r="G56" s="285"/>
      <c r="H56" s="286"/>
      <c r="I56" s="75"/>
    </row>
    <row r="57" spans="1:9" x14ac:dyDescent="0.2">
      <c r="A57" s="82">
        <v>13103</v>
      </c>
      <c r="B57" s="285" t="s">
        <v>250</v>
      </c>
      <c r="C57" s="285"/>
      <c r="D57" s="285"/>
      <c r="E57" s="285"/>
      <c r="F57" s="285"/>
      <c r="G57" s="285"/>
      <c r="H57" s="286"/>
      <c r="I57" s="75"/>
    </row>
    <row r="58" spans="1:9" x14ac:dyDescent="0.2">
      <c r="A58" s="82">
        <v>13104</v>
      </c>
      <c r="B58" s="285" t="s">
        <v>251</v>
      </c>
      <c r="C58" s="285"/>
      <c r="D58" s="285"/>
      <c r="E58" s="285"/>
      <c r="F58" s="285"/>
      <c r="G58" s="285"/>
      <c r="H58" s="286"/>
      <c r="I58" s="75"/>
    </row>
    <row r="59" spans="1:9" x14ac:dyDescent="0.2">
      <c r="A59" s="82">
        <v>13201</v>
      </c>
      <c r="B59" s="285" t="s">
        <v>252</v>
      </c>
      <c r="C59" s="285"/>
      <c r="D59" s="285"/>
      <c r="E59" s="285"/>
      <c r="F59" s="285"/>
      <c r="G59" s="285"/>
      <c r="H59" s="286"/>
      <c r="I59" s="75"/>
    </row>
    <row r="60" spans="1:9" x14ac:dyDescent="0.2">
      <c r="A60" s="82">
        <v>13202</v>
      </c>
      <c r="B60" s="285" t="s">
        <v>253</v>
      </c>
      <c r="C60" s="285"/>
      <c r="D60" s="285"/>
      <c r="E60" s="285"/>
      <c r="F60" s="285"/>
      <c r="G60" s="285"/>
      <c r="H60" s="286"/>
      <c r="I60" s="75"/>
    </row>
    <row r="61" spans="1:9" x14ac:dyDescent="0.2">
      <c r="A61" s="82">
        <v>13301</v>
      </c>
      <c r="B61" s="285" t="s">
        <v>254</v>
      </c>
      <c r="C61" s="285"/>
      <c r="D61" s="285"/>
      <c r="E61" s="285"/>
      <c r="F61" s="285"/>
      <c r="G61" s="285"/>
      <c r="H61" s="286"/>
      <c r="I61" s="75"/>
    </row>
    <row r="62" spans="1:9" x14ac:dyDescent="0.2">
      <c r="A62" s="82">
        <v>13401</v>
      </c>
      <c r="B62" s="285" t="s">
        <v>255</v>
      </c>
      <c r="C62" s="285"/>
      <c r="D62" s="285"/>
      <c r="E62" s="285"/>
      <c r="F62" s="285"/>
      <c r="G62" s="285"/>
      <c r="H62" s="286"/>
      <c r="I62" s="75"/>
    </row>
    <row r="63" spans="1:9" x14ac:dyDescent="0.2">
      <c r="A63" s="82">
        <v>13402</v>
      </c>
      <c r="B63" s="285" t="s">
        <v>256</v>
      </c>
      <c r="C63" s="285"/>
      <c r="D63" s="285"/>
      <c r="E63" s="285"/>
      <c r="F63" s="285"/>
      <c r="G63" s="285"/>
      <c r="H63" s="286"/>
      <c r="I63" s="75"/>
    </row>
    <row r="64" spans="1:9" x14ac:dyDescent="0.2">
      <c r="A64" s="83">
        <v>13403</v>
      </c>
      <c r="B64" s="285" t="s">
        <v>257</v>
      </c>
      <c r="C64" s="285"/>
      <c r="D64" s="285"/>
      <c r="E64" s="285"/>
      <c r="F64" s="285"/>
      <c r="G64" s="285"/>
      <c r="H64" s="286"/>
      <c r="I64" s="75"/>
    </row>
    <row r="65" spans="1:9" x14ac:dyDescent="0.2">
      <c r="A65" s="83">
        <v>13404</v>
      </c>
      <c r="B65" s="285" t="s">
        <v>258</v>
      </c>
      <c r="C65" s="285"/>
      <c r="D65" s="285"/>
      <c r="E65" s="285"/>
      <c r="F65" s="285"/>
      <c r="G65" s="285"/>
      <c r="H65" s="286"/>
      <c r="I65" s="75"/>
    </row>
    <row r="66" spans="1:9" x14ac:dyDescent="0.2">
      <c r="A66" s="83">
        <v>13405</v>
      </c>
      <c r="B66" s="285" t="s">
        <v>259</v>
      </c>
      <c r="C66" s="285"/>
      <c r="D66" s="285"/>
      <c r="E66" s="285"/>
      <c r="F66" s="285"/>
      <c r="G66" s="285"/>
      <c r="H66" s="286"/>
      <c r="I66" s="75"/>
    </row>
    <row r="67" spans="1:9" x14ac:dyDescent="0.2">
      <c r="A67" s="83">
        <v>13406</v>
      </c>
      <c r="B67" s="285" t="s">
        <v>260</v>
      </c>
      <c r="C67" s="285"/>
      <c r="D67" s="285"/>
      <c r="E67" s="285"/>
      <c r="F67" s="285"/>
      <c r="G67" s="285"/>
      <c r="H67" s="286"/>
      <c r="I67" s="75"/>
    </row>
    <row r="68" spans="1:9" x14ac:dyDescent="0.2">
      <c r="A68" s="83">
        <v>13407</v>
      </c>
      <c r="B68" s="285" t="s">
        <v>261</v>
      </c>
      <c r="C68" s="285"/>
      <c r="D68" s="285"/>
      <c r="E68" s="285"/>
      <c r="F68" s="285"/>
      <c r="G68" s="285"/>
      <c r="H68" s="286"/>
      <c r="I68" s="75"/>
    </row>
    <row r="69" spans="1:9" x14ac:dyDescent="0.2">
      <c r="A69" s="83">
        <v>13408</v>
      </c>
      <c r="B69" s="285" t="s">
        <v>262</v>
      </c>
      <c r="C69" s="285"/>
      <c r="D69" s="285"/>
      <c r="E69" s="285"/>
      <c r="F69" s="285"/>
      <c r="G69" s="285"/>
      <c r="H69" s="286"/>
      <c r="I69" s="75"/>
    </row>
    <row r="70" spans="1:9" x14ac:dyDescent="0.2">
      <c r="A70" s="83">
        <v>13409</v>
      </c>
      <c r="B70" s="285" t="s">
        <v>263</v>
      </c>
      <c r="C70" s="285"/>
      <c r="D70" s="285"/>
      <c r="E70" s="285"/>
      <c r="F70" s="285"/>
      <c r="G70" s="285"/>
      <c r="H70" s="286"/>
      <c r="I70" s="75"/>
    </row>
    <row r="71" spans="1:9" x14ac:dyDescent="0.2">
      <c r="A71" s="83">
        <v>13410</v>
      </c>
      <c r="B71" s="285" t="s">
        <v>264</v>
      </c>
      <c r="C71" s="285"/>
      <c r="D71" s="285"/>
      <c r="E71" s="285"/>
      <c r="F71" s="285"/>
      <c r="G71" s="285"/>
      <c r="H71" s="286"/>
      <c r="I71" s="75"/>
    </row>
    <row r="72" spans="1:9" x14ac:dyDescent="0.2">
      <c r="A72" s="83">
        <v>13411</v>
      </c>
      <c r="B72" s="285" t="s">
        <v>265</v>
      </c>
      <c r="C72" s="285"/>
      <c r="D72" s="285"/>
      <c r="E72" s="285"/>
      <c r="F72" s="285"/>
      <c r="G72" s="285"/>
      <c r="H72" s="286"/>
      <c r="I72" s="75"/>
    </row>
    <row r="73" spans="1:9" x14ac:dyDescent="0.2">
      <c r="A73" s="83">
        <v>13412</v>
      </c>
      <c r="B73" s="285" t="s">
        <v>266</v>
      </c>
      <c r="C73" s="285"/>
      <c r="D73" s="285"/>
      <c r="E73" s="285"/>
      <c r="F73" s="285"/>
      <c r="G73" s="285"/>
      <c r="H73" s="286"/>
      <c r="I73" s="75"/>
    </row>
    <row r="74" spans="1:9" x14ac:dyDescent="0.2">
      <c r="A74" s="83">
        <v>13413</v>
      </c>
      <c r="B74" s="285" t="s">
        <v>267</v>
      </c>
      <c r="C74" s="285"/>
      <c r="D74" s="285"/>
      <c r="E74" s="285"/>
      <c r="F74" s="285"/>
      <c r="G74" s="285"/>
      <c r="H74" s="286"/>
      <c r="I74" s="75"/>
    </row>
    <row r="75" spans="1:9" x14ac:dyDescent="0.2">
      <c r="A75" s="83">
        <v>13414</v>
      </c>
      <c r="B75" s="285" t="s">
        <v>268</v>
      </c>
      <c r="C75" s="285"/>
      <c r="D75" s="285"/>
      <c r="E75" s="285"/>
      <c r="F75" s="285"/>
      <c r="G75" s="285"/>
      <c r="H75" s="286"/>
      <c r="I75" s="75"/>
    </row>
    <row r="76" spans="1:9" x14ac:dyDescent="0.2">
      <c r="A76" s="83">
        <v>13501</v>
      </c>
      <c r="B76" s="285" t="s">
        <v>269</v>
      </c>
      <c r="C76" s="285"/>
      <c r="D76" s="285"/>
      <c r="E76" s="285"/>
      <c r="F76" s="285"/>
      <c r="G76" s="285"/>
      <c r="H76" s="286"/>
      <c r="I76" s="75"/>
    </row>
    <row r="77" spans="1:9" x14ac:dyDescent="0.2">
      <c r="A77" s="83">
        <v>13601</v>
      </c>
      <c r="B77" s="285" t="s">
        <v>270</v>
      </c>
      <c r="C77" s="285"/>
      <c r="D77" s="285"/>
      <c r="E77" s="285"/>
      <c r="F77" s="285"/>
      <c r="G77" s="285"/>
      <c r="H77" s="286"/>
      <c r="I77" s="75"/>
    </row>
    <row r="78" spans="1:9" x14ac:dyDescent="0.2">
      <c r="A78" s="83">
        <v>13602</v>
      </c>
      <c r="B78" s="285" t="s">
        <v>271</v>
      </c>
      <c r="C78" s="285"/>
      <c r="D78" s="285"/>
      <c r="E78" s="285"/>
      <c r="F78" s="285"/>
      <c r="G78" s="285"/>
      <c r="H78" s="286"/>
      <c r="I78" s="75"/>
    </row>
    <row r="79" spans="1:9" x14ac:dyDescent="0.2">
      <c r="A79" s="83">
        <v>13603</v>
      </c>
      <c r="B79" s="285" t="s">
        <v>272</v>
      </c>
      <c r="C79" s="285"/>
      <c r="D79" s="285"/>
      <c r="E79" s="285"/>
      <c r="F79" s="285"/>
      <c r="G79" s="285"/>
      <c r="H79" s="286"/>
      <c r="I79" s="75"/>
    </row>
    <row r="80" spans="1:9" x14ac:dyDescent="0.2">
      <c r="A80" s="83">
        <v>13604</v>
      </c>
      <c r="B80" s="285" t="s">
        <v>273</v>
      </c>
      <c r="C80" s="285"/>
      <c r="D80" s="285"/>
      <c r="E80" s="285"/>
      <c r="F80" s="285"/>
      <c r="G80" s="285"/>
      <c r="H80" s="286"/>
      <c r="I80" s="75"/>
    </row>
    <row r="81" spans="1:9" x14ac:dyDescent="0.2">
      <c r="A81" s="83">
        <v>13605</v>
      </c>
      <c r="B81" s="285" t="s">
        <v>274</v>
      </c>
      <c r="C81" s="285"/>
      <c r="D81" s="285"/>
      <c r="E81" s="285"/>
      <c r="F81" s="285"/>
      <c r="G81" s="285"/>
      <c r="H81" s="286"/>
      <c r="I81" s="75"/>
    </row>
    <row r="82" spans="1:9" x14ac:dyDescent="0.2">
      <c r="A82" s="83">
        <v>13701</v>
      </c>
      <c r="B82" s="285" t="s">
        <v>275</v>
      </c>
      <c r="C82" s="285"/>
      <c r="D82" s="285"/>
      <c r="E82" s="285"/>
      <c r="F82" s="285"/>
      <c r="G82" s="285"/>
      <c r="H82" s="286"/>
      <c r="I82" s="75"/>
    </row>
    <row r="83" spans="1:9" x14ac:dyDescent="0.2">
      <c r="A83" s="83">
        <v>13801</v>
      </c>
      <c r="B83" s="285" t="s">
        <v>276</v>
      </c>
      <c r="C83" s="285"/>
      <c r="D83" s="285"/>
      <c r="E83" s="285"/>
      <c r="F83" s="285"/>
      <c r="G83" s="285"/>
      <c r="H83" s="286"/>
      <c r="I83" s="75"/>
    </row>
    <row r="84" spans="1:9" x14ac:dyDescent="0.2">
      <c r="A84" s="83">
        <v>14101</v>
      </c>
      <c r="B84" s="285" t="s">
        <v>277</v>
      </c>
      <c r="C84" s="285"/>
      <c r="D84" s="285"/>
      <c r="E84" s="285"/>
      <c r="F84" s="285"/>
      <c r="G84" s="285"/>
      <c r="H84" s="286"/>
      <c r="I84" s="75"/>
    </row>
    <row r="85" spans="1:9" x14ac:dyDescent="0.2">
      <c r="A85" s="83">
        <v>14102</v>
      </c>
      <c r="B85" s="285" t="s">
        <v>278</v>
      </c>
      <c r="C85" s="285"/>
      <c r="D85" s="285"/>
      <c r="E85" s="285"/>
      <c r="F85" s="285"/>
      <c r="G85" s="285"/>
      <c r="H85" s="286"/>
      <c r="I85" s="75"/>
    </row>
    <row r="86" spans="1:9" x14ac:dyDescent="0.2">
      <c r="A86" s="83">
        <v>14103</v>
      </c>
      <c r="B86" s="285" t="s">
        <v>279</v>
      </c>
      <c r="C86" s="285"/>
      <c r="D86" s="285"/>
      <c r="E86" s="285"/>
      <c r="F86" s="285"/>
      <c r="G86" s="285"/>
      <c r="H86" s="286"/>
      <c r="I86" s="75"/>
    </row>
    <row r="87" spans="1:9" x14ac:dyDescent="0.2">
      <c r="A87" s="83">
        <v>14104</v>
      </c>
      <c r="B87" s="285" t="s">
        <v>280</v>
      </c>
      <c r="C87" s="285"/>
      <c r="D87" s="285"/>
      <c r="E87" s="285"/>
      <c r="F87" s="285"/>
      <c r="G87" s="285"/>
      <c r="H87" s="286"/>
      <c r="I87" s="75"/>
    </row>
    <row r="88" spans="1:9" x14ac:dyDescent="0.2">
      <c r="A88" s="83">
        <v>14105</v>
      </c>
      <c r="B88" s="285" t="s">
        <v>281</v>
      </c>
      <c r="C88" s="285"/>
      <c r="D88" s="285"/>
      <c r="E88" s="285"/>
      <c r="F88" s="285"/>
      <c r="G88" s="285"/>
      <c r="H88" s="286"/>
      <c r="I88" s="75"/>
    </row>
    <row r="89" spans="1:9" x14ac:dyDescent="0.2">
      <c r="A89" s="83">
        <v>14201</v>
      </c>
      <c r="B89" s="285" t="s">
        <v>282</v>
      </c>
      <c r="C89" s="285"/>
      <c r="D89" s="285"/>
      <c r="E89" s="285"/>
      <c r="F89" s="285"/>
      <c r="G89" s="285"/>
      <c r="H89" s="286"/>
      <c r="I89" s="75"/>
    </row>
    <row r="90" spans="1:9" x14ac:dyDescent="0.2">
      <c r="A90" s="83">
        <v>14202</v>
      </c>
      <c r="B90" s="285" t="s">
        <v>283</v>
      </c>
      <c r="C90" s="285"/>
      <c r="D90" s="285"/>
      <c r="E90" s="285"/>
      <c r="F90" s="285"/>
      <c r="G90" s="285"/>
      <c r="H90" s="286"/>
      <c r="I90" s="75"/>
    </row>
    <row r="91" spans="1:9" x14ac:dyDescent="0.2">
      <c r="A91" s="83">
        <v>14301</v>
      </c>
      <c r="B91" s="285" t="s">
        <v>284</v>
      </c>
      <c r="C91" s="285"/>
      <c r="D91" s="285"/>
      <c r="E91" s="285"/>
      <c r="F91" s="285"/>
      <c r="G91" s="285"/>
      <c r="H91" s="286"/>
      <c r="I91" s="75"/>
    </row>
    <row r="92" spans="1:9" x14ac:dyDescent="0.2">
      <c r="A92" s="83">
        <v>14302</v>
      </c>
      <c r="B92" s="285" t="s">
        <v>285</v>
      </c>
      <c r="C92" s="285"/>
      <c r="D92" s="285"/>
      <c r="E92" s="285"/>
      <c r="F92" s="285"/>
      <c r="G92" s="285"/>
      <c r="H92" s="286"/>
      <c r="I92" s="75"/>
    </row>
    <row r="93" spans="1:9" x14ac:dyDescent="0.2">
      <c r="A93" s="83">
        <v>14401</v>
      </c>
      <c r="B93" s="285" t="s">
        <v>286</v>
      </c>
      <c r="C93" s="285"/>
      <c r="D93" s="285"/>
      <c r="E93" s="285"/>
      <c r="F93" s="285"/>
      <c r="G93" s="285"/>
      <c r="H93" s="286"/>
      <c r="I93" s="75"/>
    </row>
    <row r="94" spans="1:9" x14ac:dyDescent="0.2">
      <c r="A94" s="83">
        <v>14402</v>
      </c>
      <c r="B94" s="285" t="s">
        <v>287</v>
      </c>
      <c r="C94" s="285"/>
      <c r="D94" s="285"/>
      <c r="E94" s="285"/>
      <c r="F94" s="285"/>
      <c r="G94" s="285"/>
      <c r="H94" s="286"/>
      <c r="I94" s="75"/>
    </row>
    <row r="95" spans="1:9" x14ac:dyDescent="0.2">
      <c r="A95" s="83">
        <v>14403</v>
      </c>
      <c r="B95" s="285" t="s">
        <v>288</v>
      </c>
      <c r="C95" s="285"/>
      <c r="D95" s="285"/>
      <c r="E95" s="285"/>
      <c r="F95" s="285"/>
      <c r="G95" s="285"/>
      <c r="H95" s="286"/>
      <c r="I95" s="75"/>
    </row>
    <row r="96" spans="1:9" x14ac:dyDescent="0.2">
      <c r="A96" s="83">
        <v>14404</v>
      </c>
      <c r="B96" s="285" t="s">
        <v>289</v>
      </c>
      <c r="C96" s="285"/>
      <c r="D96" s="285"/>
      <c r="E96" s="285"/>
      <c r="F96" s="285"/>
      <c r="G96" s="285"/>
      <c r="H96" s="286"/>
      <c r="I96" s="75"/>
    </row>
    <row r="97" spans="1:9" x14ac:dyDescent="0.2">
      <c r="A97" s="83">
        <v>14405</v>
      </c>
      <c r="B97" s="285" t="s">
        <v>290</v>
      </c>
      <c r="C97" s="285"/>
      <c r="D97" s="285"/>
      <c r="E97" s="285"/>
      <c r="F97" s="285"/>
      <c r="G97" s="285"/>
      <c r="H97" s="286"/>
      <c r="I97" s="75"/>
    </row>
    <row r="98" spans="1:9" x14ac:dyDescent="0.2">
      <c r="A98" s="83">
        <v>14406</v>
      </c>
      <c r="B98" s="285" t="s">
        <v>291</v>
      </c>
      <c r="C98" s="285"/>
      <c r="D98" s="285"/>
      <c r="E98" s="285"/>
      <c r="F98" s="285"/>
      <c r="G98" s="285"/>
      <c r="H98" s="286"/>
      <c r="I98" s="75"/>
    </row>
    <row r="99" spans="1:9" x14ac:dyDescent="0.2">
      <c r="A99" s="83">
        <v>15101</v>
      </c>
      <c r="B99" s="285" t="s">
        <v>292</v>
      </c>
      <c r="C99" s="285"/>
      <c r="D99" s="285"/>
      <c r="E99" s="285"/>
      <c r="F99" s="285"/>
      <c r="G99" s="285"/>
      <c r="H99" s="286"/>
      <c r="I99" s="75"/>
    </row>
    <row r="100" spans="1:9" x14ac:dyDescent="0.2">
      <c r="A100" s="83">
        <v>15102</v>
      </c>
      <c r="B100" s="285" t="s">
        <v>293</v>
      </c>
      <c r="C100" s="285"/>
      <c r="D100" s="285"/>
      <c r="E100" s="285"/>
      <c r="F100" s="285"/>
      <c r="G100" s="285"/>
      <c r="H100" s="286"/>
      <c r="I100" s="75"/>
    </row>
    <row r="101" spans="1:9" x14ac:dyDescent="0.2">
      <c r="A101" s="83">
        <v>15103</v>
      </c>
      <c r="B101" s="285" t="s">
        <v>294</v>
      </c>
      <c r="C101" s="285"/>
      <c r="D101" s="285"/>
      <c r="E101" s="285"/>
      <c r="F101" s="285"/>
      <c r="G101" s="285"/>
      <c r="H101" s="286"/>
      <c r="I101" s="75"/>
    </row>
    <row r="102" spans="1:9" x14ac:dyDescent="0.2">
      <c r="A102" s="83">
        <v>15201</v>
      </c>
      <c r="B102" s="285" t="s">
        <v>295</v>
      </c>
      <c r="C102" s="285"/>
      <c r="D102" s="285"/>
      <c r="E102" s="285"/>
      <c r="F102" s="285"/>
      <c r="G102" s="285"/>
      <c r="H102" s="286"/>
      <c r="I102" s="75"/>
    </row>
    <row r="103" spans="1:9" x14ac:dyDescent="0.2">
      <c r="A103" s="83">
        <v>15202</v>
      </c>
      <c r="B103" s="285" t="s">
        <v>296</v>
      </c>
      <c r="C103" s="285"/>
      <c r="D103" s="285"/>
      <c r="E103" s="285"/>
      <c r="F103" s="285"/>
      <c r="G103" s="285"/>
      <c r="H103" s="286"/>
      <c r="I103" s="75"/>
    </row>
    <row r="104" spans="1:9" x14ac:dyDescent="0.2">
      <c r="A104" s="83">
        <v>15301</v>
      </c>
      <c r="B104" s="285" t="s">
        <v>297</v>
      </c>
      <c r="C104" s="285"/>
      <c r="D104" s="285"/>
      <c r="E104" s="285"/>
      <c r="F104" s="285"/>
      <c r="G104" s="285"/>
      <c r="H104" s="286"/>
      <c r="I104" s="75"/>
    </row>
    <row r="105" spans="1:9" x14ac:dyDescent="0.2">
      <c r="A105" s="83">
        <v>15401</v>
      </c>
      <c r="B105" s="285" t="s">
        <v>298</v>
      </c>
      <c r="C105" s="285"/>
      <c r="D105" s="285"/>
      <c r="E105" s="285"/>
      <c r="F105" s="285"/>
      <c r="G105" s="285"/>
      <c r="H105" s="286"/>
      <c r="I105" s="75"/>
    </row>
    <row r="106" spans="1:9" x14ac:dyDescent="0.2">
      <c r="A106" s="83">
        <v>15402</v>
      </c>
      <c r="B106" s="285" t="s">
        <v>299</v>
      </c>
      <c r="C106" s="285"/>
      <c r="D106" s="285"/>
      <c r="E106" s="285"/>
      <c r="F106" s="285"/>
      <c r="G106" s="285"/>
      <c r="H106" s="286"/>
      <c r="I106" s="75"/>
    </row>
    <row r="107" spans="1:9" x14ac:dyDescent="0.2">
      <c r="A107" s="83">
        <v>15403</v>
      </c>
      <c r="B107" s="285" t="s">
        <v>300</v>
      </c>
      <c r="C107" s="285"/>
      <c r="D107" s="285"/>
      <c r="E107" s="285"/>
      <c r="F107" s="285"/>
      <c r="G107" s="285"/>
      <c r="H107" s="286"/>
      <c r="I107" s="75"/>
    </row>
    <row r="108" spans="1:9" x14ac:dyDescent="0.2">
      <c r="A108" s="83">
        <v>15501</v>
      </c>
      <c r="B108" s="285" t="s">
        <v>301</v>
      </c>
      <c r="C108" s="285"/>
      <c r="D108" s="285"/>
      <c r="E108" s="285"/>
      <c r="F108" s="285"/>
      <c r="G108" s="285"/>
      <c r="H108" s="286"/>
      <c r="I108" s="75"/>
    </row>
    <row r="109" spans="1:9" x14ac:dyDescent="0.2">
      <c r="A109" s="83">
        <v>15901</v>
      </c>
      <c r="B109" s="285" t="s">
        <v>302</v>
      </c>
      <c r="C109" s="285"/>
      <c r="D109" s="285"/>
      <c r="E109" s="285"/>
      <c r="F109" s="285"/>
      <c r="G109" s="285"/>
      <c r="H109" s="286"/>
      <c r="I109" s="75"/>
    </row>
    <row r="110" spans="1:9" x14ac:dyDescent="0.2">
      <c r="A110" s="83">
        <v>15902</v>
      </c>
      <c r="B110" s="285" t="s">
        <v>303</v>
      </c>
      <c r="C110" s="285"/>
      <c r="D110" s="285"/>
      <c r="E110" s="285"/>
      <c r="F110" s="285"/>
      <c r="G110" s="285"/>
      <c r="H110" s="286"/>
      <c r="I110" s="75"/>
    </row>
    <row r="111" spans="1:9" x14ac:dyDescent="0.2">
      <c r="A111" s="83">
        <v>16101</v>
      </c>
      <c r="B111" s="285" t="s">
        <v>304</v>
      </c>
      <c r="C111" s="285"/>
      <c r="D111" s="285"/>
      <c r="E111" s="285"/>
      <c r="F111" s="285"/>
      <c r="G111" s="285"/>
      <c r="H111" s="286"/>
      <c r="I111" s="75"/>
    </row>
    <row r="112" spans="1:9" x14ac:dyDescent="0.2">
      <c r="A112" s="83">
        <v>16102</v>
      </c>
      <c r="B112" s="285" t="s">
        <v>305</v>
      </c>
      <c r="C112" s="285"/>
      <c r="D112" s="285"/>
      <c r="E112" s="285"/>
      <c r="F112" s="285"/>
      <c r="G112" s="285"/>
      <c r="H112" s="286"/>
      <c r="I112" s="75"/>
    </row>
    <row r="113" spans="1:9" x14ac:dyDescent="0.2">
      <c r="A113" s="83">
        <v>16103</v>
      </c>
      <c r="B113" s="285" t="s">
        <v>306</v>
      </c>
      <c r="C113" s="285"/>
      <c r="D113" s="285"/>
      <c r="E113" s="285"/>
      <c r="F113" s="285"/>
      <c r="G113" s="285"/>
      <c r="H113" s="286"/>
      <c r="I113" s="75"/>
    </row>
    <row r="114" spans="1:9" x14ac:dyDescent="0.2">
      <c r="A114" s="83">
        <v>16104</v>
      </c>
      <c r="B114" s="285" t="s">
        <v>307</v>
      </c>
      <c r="C114" s="285"/>
      <c r="D114" s="285"/>
      <c r="E114" s="285"/>
      <c r="F114" s="285"/>
      <c r="G114" s="285"/>
      <c r="H114" s="286"/>
      <c r="I114" s="75"/>
    </row>
    <row r="115" spans="1:9" x14ac:dyDescent="0.2">
      <c r="A115" s="83">
        <v>16105</v>
      </c>
      <c r="B115" s="285" t="s">
        <v>308</v>
      </c>
      <c r="C115" s="285"/>
      <c r="D115" s="285"/>
      <c r="E115" s="285"/>
      <c r="F115" s="285"/>
      <c r="G115" s="285"/>
      <c r="H115" s="286"/>
      <c r="I115" s="75"/>
    </row>
    <row r="116" spans="1:9" x14ac:dyDescent="0.2">
      <c r="A116" s="83">
        <v>16106</v>
      </c>
      <c r="B116" s="285" t="s">
        <v>309</v>
      </c>
      <c r="C116" s="285"/>
      <c r="D116" s="285"/>
      <c r="E116" s="285"/>
      <c r="F116" s="285"/>
      <c r="G116" s="285"/>
      <c r="H116" s="286"/>
      <c r="I116" s="75"/>
    </row>
    <row r="117" spans="1:9" x14ac:dyDescent="0.2">
      <c r="A117" s="83">
        <v>16107</v>
      </c>
      <c r="B117" s="285" t="s">
        <v>310</v>
      </c>
      <c r="C117" s="285"/>
      <c r="D117" s="285"/>
      <c r="E117" s="285"/>
      <c r="F117" s="285"/>
      <c r="G117" s="285"/>
      <c r="H117" s="286"/>
      <c r="I117" s="75"/>
    </row>
    <row r="118" spans="1:9" x14ac:dyDescent="0.2">
      <c r="A118" s="83">
        <v>16108</v>
      </c>
      <c r="B118" s="285" t="s">
        <v>311</v>
      </c>
      <c r="C118" s="285"/>
      <c r="D118" s="285"/>
      <c r="E118" s="285"/>
      <c r="F118" s="285"/>
      <c r="G118" s="285"/>
      <c r="H118" s="286"/>
      <c r="I118" s="75"/>
    </row>
    <row r="119" spans="1:9" x14ac:dyDescent="0.2">
      <c r="A119" s="83">
        <v>17101</v>
      </c>
      <c r="B119" s="285" t="s">
        <v>312</v>
      </c>
      <c r="C119" s="285"/>
      <c r="D119" s="285"/>
      <c r="E119" s="285"/>
      <c r="F119" s="285"/>
      <c r="G119" s="285"/>
      <c r="H119" s="286"/>
      <c r="I119" s="75"/>
    </row>
    <row r="120" spans="1:9" x14ac:dyDescent="0.2">
      <c r="A120" s="83">
        <v>17102</v>
      </c>
      <c r="B120" s="285" t="s">
        <v>313</v>
      </c>
      <c r="C120" s="285"/>
      <c r="D120" s="285"/>
      <c r="E120" s="285"/>
      <c r="F120" s="285"/>
      <c r="G120" s="285"/>
      <c r="H120" s="286"/>
      <c r="I120" s="75"/>
    </row>
    <row r="121" spans="1:9" x14ac:dyDescent="0.2">
      <c r="A121" s="83">
        <v>2000</v>
      </c>
      <c r="B121" s="285" t="s">
        <v>314</v>
      </c>
      <c r="C121" s="285"/>
      <c r="D121" s="285"/>
      <c r="E121" s="285"/>
      <c r="F121" s="285"/>
      <c r="G121" s="285"/>
      <c r="H121" s="286"/>
      <c r="I121" s="75"/>
    </row>
    <row r="122" spans="1:9" x14ac:dyDescent="0.2">
      <c r="A122" s="83">
        <v>21101</v>
      </c>
      <c r="B122" s="285" t="s">
        <v>315</v>
      </c>
      <c r="C122" s="285"/>
      <c r="D122" s="285"/>
      <c r="E122" s="285"/>
      <c r="F122" s="285"/>
      <c r="G122" s="285"/>
      <c r="H122" s="286"/>
      <c r="I122" s="75"/>
    </row>
    <row r="123" spans="1:9" x14ac:dyDescent="0.2">
      <c r="A123" s="83">
        <v>21201</v>
      </c>
      <c r="B123" s="285" t="s">
        <v>316</v>
      </c>
      <c r="C123" s="285"/>
      <c r="D123" s="285"/>
      <c r="E123" s="285"/>
      <c r="F123" s="285"/>
      <c r="G123" s="285"/>
      <c r="H123" s="286"/>
      <c r="I123" s="75"/>
    </row>
    <row r="124" spans="1:9" x14ac:dyDescent="0.2">
      <c r="A124" s="83">
        <v>21301</v>
      </c>
      <c r="B124" s="285" t="s">
        <v>317</v>
      </c>
      <c r="C124" s="285"/>
      <c r="D124" s="285"/>
      <c r="E124" s="285"/>
      <c r="F124" s="285"/>
      <c r="G124" s="285"/>
      <c r="H124" s="286"/>
      <c r="I124" s="75"/>
    </row>
    <row r="125" spans="1:9" x14ac:dyDescent="0.2">
      <c r="A125" s="83">
        <v>21401</v>
      </c>
      <c r="B125" s="285" t="s">
        <v>318</v>
      </c>
      <c r="C125" s="285"/>
      <c r="D125" s="285"/>
      <c r="E125" s="285"/>
      <c r="F125" s="285"/>
      <c r="G125" s="285"/>
      <c r="H125" s="286"/>
      <c r="I125" s="75"/>
    </row>
    <row r="126" spans="1:9" x14ac:dyDescent="0.2">
      <c r="A126" s="83">
        <v>21501</v>
      </c>
      <c r="B126" s="285" t="s">
        <v>319</v>
      </c>
      <c r="C126" s="285"/>
      <c r="D126" s="285"/>
      <c r="E126" s="285"/>
      <c r="F126" s="285"/>
      <c r="G126" s="285"/>
      <c r="H126" s="286"/>
      <c r="I126" s="75"/>
    </row>
    <row r="127" spans="1:9" x14ac:dyDescent="0.2">
      <c r="A127" s="83">
        <v>21502</v>
      </c>
      <c r="B127" s="285" t="s">
        <v>320</v>
      </c>
      <c r="C127" s="285"/>
      <c r="D127" s="285"/>
      <c r="E127" s="285"/>
      <c r="F127" s="285"/>
      <c r="G127" s="285"/>
      <c r="H127" s="286"/>
      <c r="I127" s="75"/>
    </row>
    <row r="128" spans="1:9" x14ac:dyDescent="0.2">
      <c r="A128" s="83">
        <v>21601</v>
      </c>
      <c r="B128" s="285" t="s">
        <v>321</v>
      </c>
      <c r="C128" s="285"/>
      <c r="D128" s="285"/>
      <c r="E128" s="285"/>
      <c r="F128" s="285"/>
      <c r="G128" s="285"/>
      <c r="H128" s="286"/>
      <c r="I128" s="75"/>
    </row>
    <row r="129" spans="1:9" x14ac:dyDescent="0.2">
      <c r="A129" s="83">
        <v>21701</v>
      </c>
      <c r="B129" s="285" t="s">
        <v>322</v>
      </c>
      <c r="C129" s="285"/>
      <c r="D129" s="285"/>
      <c r="E129" s="285"/>
      <c r="F129" s="285"/>
      <c r="G129" s="285"/>
      <c r="H129" s="286"/>
      <c r="I129" s="75"/>
    </row>
    <row r="130" spans="1:9" x14ac:dyDescent="0.2">
      <c r="A130" s="83">
        <v>22101</v>
      </c>
      <c r="B130" s="285" t="s">
        <v>323</v>
      </c>
      <c r="C130" s="285"/>
      <c r="D130" s="285"/>
      <c r="E130" s="285"/>
      <c r="F130" s="285"/>
      <c r="G130" s="285"/>
      <c r="H130" s="286"/>
      <c r="I130" s="75"/>
    </row>
    <row r="131" spans="1:9" x14ac:dyDescent="0.2">
      <c r="A131" s="83">
        <v>22102</v>
      </c>
      <c r="B131" s="285" t="s">
        <v>324</v>
      </c>
      <c r="C131" s="285"/>
      <c r="D131" s="285"/>
      <c r="E131" s="285"/>
      <c r="F131" s="285"/>
      <c r="G131" s="285"/>
      <c r="H131" s="286"/>
      <c r="I131" s="75"/>
    </row>
    <row r="132" spans="1:9" x14ac:dyDescent="0.2">
      <c r="A132" s="83">
        <v>22103</v>
      </c>
      <c r="B132" s="285" t="s">
        <v>325</v>
      </c>
      <c r="C132" s="285"/>
      <c r="D132" s="285"/>
      <c r="E132" s="285"/>
      <c r="F132" s="285"/>
      <c r="G132" s="285"/>
      <c r="H132" s="286"/>
      <c r="I132" s="75"/>
    </row>
    <row r="133" spans="1:9" x14ac:dyDescent="0.2">
      <c r="A133" s="83">
        <v>22104</v>
      </c>
      <c r="B133" s="285" t="s">
        <v>72</v>
      </c>
      <c r="C133" s="285"/>
      <c r="D133" s="285"/>
      <c r="E133" s="285"/>
      <c r="F133" s="285"/>
      <c r="G133" s="285"/>
      <c r="H133" s="286"/>
      <c r="I133" s="75"/>
    </row>
    <row r="134" spans="1:9" x14ac:dyDescent="0.2">
      <c r="A134" s="83">
        <v>22105</v>
      </c>
      <c r="B134" s="285" t="s">
        <v>326</v>
      </c>
      <c r="C134" s="285"/>
      <c r="D134" s="285"/>
      <c r="E134" s="285"/>
      <c r="F134" s="285"/>
      <c r="G134" s="285"/>
      <c r="H134" s="286"/>
      <c r="I134" s="75"/>
    </row>
    <row r="135" spans="1:9" x14ac:dyDescent="0.2">
      <c r="A135" s="83">
        <v>22106</v>
      </c>
      <c r="B135" s="285" t="s">
        <v>327</v>
      </c>
      <c r="C135" s="285"/>
      <c r="D135" s="285"/>
      <c r="E135" s="285"/>
      <c r="F135" s="285"/>
      <c r="G135" s="285"/>
      <c r="H135" s="286"/>
      <c r="I135" s="75"/>
    </row>
    <row r="136" spans="1:9" x14ac:dyDescent="0.2">
      <c r="A136" s="83">
        <v>22201</v>
      </c>
      <c r="B136" s="285" t="s">
        <v>328</v>
      </c>
      <c r="C136" s="285"/>
      <c r="D136" s="285"/>
      <c r="E136" s="285"/>
      <c r="F136" s="285"/>
      <c r="G136" s="285"/>
      <c r="H136" s="286"/>
      <c r="I136" s="75"/>
    </row>
    <row r="137" spans="1:9" x14ac:dyDescent="0.2">
      <c r="A137" s="83">
        <v>22301</v>
      </c>
      <c r="B137" s="285" t="s">
        <v>329</v>
      </c>
      <c r="C137" s="285"/>
      <c r="D137" s="285"/>
      <c r="E137" s="285"/>
      <c r="F137" s="285"/>
      <c r="G137" s="285"/>
      <c r="H137" s="286"/>
      <c r="I137" s="75"/>
    </row>
    <row r="138" spans="1:9" x14ac:dyDescent="0.2">
      <c r="A138" s="83">
        <v>23101</v>
      </c>
      <c r="B138" s="285" t="s">
        <v>330</v>
      </c>
      <c r="C138" s="285"/>
      <c r="D138" s="285"/>
      <c r="E138" s="285"/>
      <c r="F138" s="285"/>
      <c r="G138" s="285"/>
      <c r="H138" s="286"/>
      <c r="I138" s="75"/>
    </row>
    <row r="139" spans="1:9" x14ac:dyDescent="0.2">
      <c r="A139" s="83">
        <v>23201</v>
      </c>
      <c r="B139" s="285" t="s">
        <v>331</v>
      </c>
      <c r="C139" s="285"/>
      <c r="D139" s="285"/>
      <c r="E139" s="285"/>
      <c r="F139" s="285"/>
      <c r="G139" s="285"/>
      <c r="H139" s="286"/>
      <c r="I139" s="75"/>
    </row>
    <row r="140" spans="1:9" x14ac:dyDescent="0.2">
      <c r="A140" s="83">
        <v>23301</v>
      </c>
      <c r="B140" s="285" t="s">
        <v>332</v>
      </c>
      <c r="C140" s="285"/>
      <c r="D140" s="285"/>
      <c r="E140" s="285"/>
      <c r="F140" s="285"/>
      <c r="G140" s="285"/>
      <c r="H140" s="286"/>
      <c r="I140" s="75"/>
    </row>
    <row r="141" spans="1:9" x14ac:dyDescent="0.2">
      <c r="A141" s="83">
        <v>23401</v>
      </c>
      <c r="B141" s="285" t="s">
        <v>333</v>
      </c>
      <c r="C141" s="285"/>
      <c r="D141" s="285"/>
      <c r="E141" s="285"/>
      <c r="F141" s="285"/>
      <c r="G141" s="285"/>
      <c r="H141" s="286"/>
      <c r="I141" s="75"/>
    </row>
    <row r="142" spans="1:9" x14ac:dyDescent="0.2">
      <c r="A142" s="83">
        <v>23501</v>
      </c>
      <c r="B142" s="285" t="s">
        <v>334</v>
      </c>
      <c r="C142" s="285"/>
      <c r="D142" s="285"/>
      <c r="E142" s="285"/>
      <c r="F142" s="285"/>
      <c r="G142" s="285"/>
      <c r="H142" s="286"/>
      <c r="I142" s="75"/>
    </row>
    <row r="143" spans="1:9" x14ac:dyDescent="0.2">
      <c r="A143" s="83">
        <v>23601</v>
      </c>
      <c r="B143" s="285" t="s">
        <v>335</v>
      </c>
      <c r="C143" s="285"/>
      <c r="D143" s="285"/>
      <c r="E143" s="285"/>
      <c r="F143" s="285"/>
      <c r="G143" s="285"/>
      <c r="H143" s="286"/>
      <c r="I143" s="75"/>
    </row>
    <row r="144" spans="1:9" x14ac:dyDescent="0.2">
      <c r="A144" s="83">
        <v>23701</v>
      </c>
      <c r="B144" s="285" t="s">
        <v>336</v>
      </c>
      <c r="C144" s="285"/>
      <c r="D144" s="285"/>
      <c r="E144" s="285"/>
      <c r="F144" s="285"/>
      <c r="G144" s="285"/>
      <c r="H144" s="286"/>
      <c r="I144" s="75"/>
    </row>
    <row r="145" spans="1:9" x14ac:dyDescent="0.2">
      <c r="A145" s="83">
        <v>23801</v>
      </c>
      <c r="B145" s="285" t="s">
        <v>337</v>
      </c>
      <c r="C145" s="285"/>
      <c r="D145" s="285"/>
      <c r="E145" s="285"/>
      <c r="F145" s="285"/>
      <c r="G145" s="285"/>
      <c r="H145" s="286"/>
      <c r="I145" s="75"/>
    </row>
    <row r="146" spans="1:9" x14ac:dyDescent="0.2">
      <c r="A146" s="83">
        <v>23901</v>
      </c>
      <c r="B146" s="285" t="s">
        <v>338</v>
      </c>
      <c r="C146" s="285"/>
      <c r="D146" s="285"/>
      <c r="E146" s="285"/>
      <c r="F146" s="285"/>
      <c r="G146" s="285"/>
      <c r="H146" s="286"/>
      <c r="I146" s="75"/>
    </row>
    <row r="147" spans="1:9" x14ac:dyDescent="0.2">
      <c r="A147" s="83">
        <v>23902</v>
      </c>
      <c r="B147" s="285" t="s">
        <v>339</v>
      </c>
      <c r="C147" s="285"/>
      <c r="D147" s="285"/>
      <c r="E147" s="285"/>
      <c r="F147" s="285"/>
      <c r="G147" s="285"/>
      <c r="H147" s="286"/>
      <c r="I147" s="75"/>
    </row>
    <row r="148" spans="1:9" x14ac:dyDescent="0.2">
      <c r="A148" s="83">
        <v>24101</v>
      </c>
      <c r="B148" s="285" t="s">
        <v>340</v>
      </c>
      <c r="C148" s="285"/>
      <c r="D148" s="285"/>
      <c r="E148" s="285"/>
      <c r="F148" s="285"/>
      <c r="G148" s="285"/>
      <c r="H148" s="286"/>
      <c r="I148" s="75"/>
    </row>
    <row r="149" spans="1:9" x14ac:dyDescent="0.2">
      <c r="A149" s="83">
        <v>24201</v>
      </c>
      <c r="B149" s="285" t="s">
        <v>341</v>
      </c>
      <c r="C149" s="285"/>
      <c r="D149" s="285"/>
      <c r="E149" s="285"/>
      <c r="F149" s="285"/>
      <c r="G149" s="285"/>
      <c r="H149" s="286"/>
      <c r="I149" s="75"/>
    </row>
    <row r="150" spans="1:9" x14ac:dyDescent="0.2">
      <c r="A150" s="83">
        <v>24301</v>
      </c>
      <c r="B150" s="285" t="s">
        <v>342</v>
      </c>
      <c r="C150" s="285"/>
      <c r="D150" s="285"/>
      <c r="E150" s="285"/>
      <c r="F150" s="285"/>
      <c r="G150" s="285"/>
      <c r="H150" s="286"/>
      <c r="I150" s="75"/>
    </row>
    <row r="151" spans="1:9" x14ac:dyDescent="0.2">
      <c r="A151" s="83">
        <v>24401</v>
      </c>
      <c r="B151" s="285" t="s">
        <v>343</v>
      </c>
      <c r="C151" s="285"/>
      <c r="D151" s="285"/>
      <c r="E151" s="285"/>
      <c r="F151" s="285"/>
      <c r="G151" s="285"/>
      <c r="H151" s="286"/>
      <c r="I151" s="75"/>
    </row>
    <row r="152" spans="1:9" x14ac:dyDescent="0.2">
      <c r="A152" s="83">
        <v>24501</v>
      </c>
      <c r="B152" s="285" t="s">
        <v>344</v>
      </c>
      <c r="C152" s="285"/>
      <c r="D152" s="285"/>
      <c r="E152" s="285"/>
      <c r="F152" s="285"/>
      <c r="G152" s="285"/>
      <c r="H152" s="286"/>
      <c r="I152" s="75"/>
    </row>
    <row r="153" spans="1:9" x14ac:dyDescent="0.2">
      <c r="A153" s="83">
        <v>24601</v>
      </c>
      <c r="B153" s="285" t="s">
        <v>345</v>
      </c>
      <c r="C153" s="285"/>
      <c r="D153" s="285"/>
      <c r="E153" s="285"/>
      <c r="F153" s="285"/>
      <c r="G153" s="285"/>
      <c r="H153" s="286"/>
      <c r="I153" s="75"/>
    </row>
    <row r="154" spans="1:9" x14ac:dyDescent="0.2">
      <c r="A154" s="83">
        <v>24701</v>
      </c>
      <c r="B154" s="285" t="s">
        <v>346</v>
      </c>
      <c r="C154" s="285"/>
      <c r="D154" s="285"/>
      <c r="E154" s="285"/>
      <c r="F154" s="285"/>
      <c r="G154" s="285"/>
      <c r="H154" s="286"/>
      <c r="I154" s="75"/>
    </row>
    <row r="155" spans="1:9" x14ac:dyDescent="0.2">
      <c r="A155" s="83">
        <v>24801</v>
      </c>
      <c r="B155" s="285" t="s">
        <v>347</v>
      </c>
      <c r="C155" s="285"/>
      <c r="D155" s="285"/>
      <c r="E155" s="285"/>
      <c r="F155" s="285"/>
      <c r="G155" s="285"/>
      <c r="H155" s="286"/>
      <c r="I155" s="75"/>
    </row>
    <row r="156" spans="1:9" x14ac:dyDescent="0.2">
      <c r="A156" s="83">
        <v>24901</v>
      </c>
      <c r="B156" s="285" t="s">
        <v>348</v>
      </c>
      <c r="C156" s="285"/>
      <c r="D156" s="285"/>
      <c r="E156" s="285"/>
      <c r="F156" s="285"/>
      <c r="G156" s="285"/>
      <c r="H156" s="286"/>
      <c r="I156" s="75"/>
    </row>
    <row r="157" spans="1:9" x14ac:dyDescent="0.2">
      <c r="A157" s="83">
        <v>25101</v>
      </c>
      <c r="B157" s="285" t="s">
        <v>349</v>
      </c>
      <c r="C157" s="285"/>
      <c r="D157" s="285"/>
      <c r="E157" s="285"/>
      <c r="F157" s="285"/>
      <c r="G157" s="285"/>
      <c r="H157" s="286"/>
      <c r="I157" s="75"/>
    </row>
    <row r="158" spans="1:9" x14ac:dyDescent="0.2">
      <c r="A158" s="83">
        <v>25201</v>
      </c>
      <c r="B158" s="285" t="s">
        <v>350</v>
      </c>
      <c r="C158" s="285"/>
      <c r="D158" s="285"/>
      <c r="E158" s="285"/>
      <c r="F158" s="285"/>
      <c r="G158" s="285"/>
      <c r="H158" s="286"/>
      <c r="I158" s="75"/>
    </row>
    <row r="159" spans="1:9" x14ac:dyDescent="0.2">
      <c r="A159" s="83">
        <v>25301</v>
      </c>
      <c r="B159" s="285" t="s">
        <v>351</v>
      </c>
      <c r="C159" s="285"/>
      <c r="D159" s="285"/>
      <c r="E159" s="285"/>
      <c r="F159" s="285"/>
      <c r="G159" s="285"/>
      <c r="H159" s="286"/>
      <c r="I159" s="75"/>
    </row>
    <row r="160" spans="1:9" x14ac:dyDescent="0.2">
      <c r="A160" s="83">
        <v>25401</v>
      </c>
      <c r="B160" s="285" t="s">
        <v>352</v>
      </c>
      <c r="C160" s="285"/>
      <c r="D160" s="285"/>
      <c r="E160" s="285"/>
      <c r="F160" s="285"/>
      <c r="G160" s="285"/>
      <c r="H160" s="286"/>
      <c r="I160" s="75"/>
    </row>
    <row r="161" spans="1:9" x14ac:dyDescent="0.2">
      <c r="A161" s="83">
        <v>25501</v>
      </c>
      <c r="B161" s="285" t="s">
        <v>353</v>
      </c>
      <c r="C161" s="285"/>
      <c r="D161" s="285"/>
      <c r="E161" s="285"/>
      <c r="F161" s="285"/>
      <c r="G161" s="285"/>
      <c r="H161" s="286"/>
      <c r="I161" s="75"/>
    </row>
    <row r="162" spans="1:9" x14ac:dyDescent="0.2">
      <c r="A162" s="83">
        <v>25901</v>
      </c>
      <c r="B162" s="285" t="s">
        <v>354</v>
      </c>
      <c r="C162" s="285"/>
      <c r="D162" s="285"/>
      <c r="E162" s="285"/>
      <c r="F162" s="285"/>
      <c r="G162" s="285"/>
      <c r="H162" s="286"/>
      <c r="I162" s="75"/>
    </row>
    <row r="163" spans="1:9" x14ac:dyDescent="0.2">
      <c r="A163" s="83">
        <v>26101</v>
      </c>
      <c r="B163" s="285" t="s">
        <v>355</v>
      </c>
      <c r="C163" s="285"/>
      <c r="D163" s="285"/>
      <c r="E163" s="285"/>
      <c r="F163" s="285"/>
      <c r="G163" s="285"/>
      <c r="H163" s="286"/>
      <c r="I163" s="75"/>
    </row>
    <row r="164" spans="1:9" x14ac:dyDescent="0.2">
      <c r="A164" s="83">
        <v>26102</v>
      </c>
      <c r="B164" s="285" t="s">
        <v>356</v>
      </c>
      <c r="C164" s="285"/>
      <c r="D164" s="285"/>
      <c r="E164" s="285"/>
      <c r="F164" s="285"/>
      <c r="G164" s="285"/>
      <c r="H164" s="286"/>
      <c r="I164" s="75"/>
    </row>
    <row r="165" spans="1:9" x14ac:dyDescent="0.2">
      <c r="A165" s="83">
        <v>26103</v>
      </c>
      <c r="B165" s="285" t="s">
        <v>357</v>
      </c>
      <c r="C165" s="285"/>
      <c r="D165" s="285"/>
      <c r="E165" s="285"/>
      <c r="F165" s="285"/>
      <c r="G165" s="285"/>
      <c r="H165" s="286"/>
      <c r="I165" s="75"/>
    </row>
    <row r="166" spans="1:9" x14ac:dyDescent="0.2">
      <c r="A166" s="83">
        <v>26104</v>
      </c>
      <c r="B166" s="285" t="s">
        <v>358</v>
      </c>
      <c r="C166" s="285"/>
      <c r="D166" s="285"/>
      <c r="E166" s="285"/>
      <c r="F166" s="285"/>
      <c r="G166" s="285"/>
      <c r="H166" s="286"/>
      <c r="I166" s="75"/>
    </row>
    <row r="167" spans="1:9" x14ac:dyDescent="0.2">
      <c r="A167" s="83">
        <v>26105</v>
      </c>
      <c r="B167" s="285" t="s">
        <v>359</v>
      </c>
      <c r="C167" s="285"/>
      <c r="D167" s="285"/>
      <c r="E167" s="285"/>
      <c r="F167" s="285"/>
      <c r="G167" s="285"/>
      <c r="H167" s="286"/>
      <c r="I167" s="75"/>
    </row>
    <row r="168" spans="1:9" x14ac:dyDescent="0.2">
      <c r="A168" s="83">
        <v>26106</v>
      </c>
      <c r="B168" s="285" t="s">
        <v>360</v>
      </c>
      <c r="C168" s="285"/>
      <c r="D168" s="285"/>
      <c r="E168" s="285"/>
      <c r="F168" s="285"/>
      <c r="G168" s="285"/>
      <c r="H168" s="286"/>
      <c r="I168" s="75"/>
    </row>
    <row r="169" spans="1:9" x14ac:dyDescent="0.2">
      <c r="A169" s="83">
        <v>26107</v>
      </c>
      <c r="B169" s="285" t="s">
        <v>361</v>
      </c>
      <c r="C169" s="285"/>
      <c r="D169" s="285"/>
      <c r="E169" s="285"/>
      <c r="F169" s="285"/>
      <c r="G169" s="285"/>
      <c r="H169" s="286"/>
      <c r="I169" s="75"/>
    </row>
    <row r="170" spans="1:9" x14ac:dyDescent="0.2">
      <c r="A170" s="83">
        <v>26108</v>
      </c>
      <c r="B170" s="285" t="s">
        <v>362</v>
      </c>
      <c r="C170" s="285"/>
      <c r="D170" s="285"/>
      <c r="E170" s="285"/>
      <c r="F170" s="285"/>
      <c r="G170" s="285"/>
      <c r="H170" s="286"/>
      <c r="I170" s="75"/>
    </row>
    <row r="171" spans="1:9" x14ac:dyDescent="0.2">
      <c r="A171" s="83">
        <v>27101</v>
      </c>
      <c r="B171" s="285" t="s">
        <v>363</v>
      </c>
      <c r="C171" s="285"/>
      <c r="D171" s="285"/>
      <c r="E171" s="285"/>
      <c r="F171" s="285"/>
      <c r="G171" s="285"/>
      <c r="H171" s="286"/>
      <c r="I171" s="75"/>
    </row>
    <row r="172" spans="1:9" x14ac:dyDescent="0.2">
      <c r="A172" s="83">
        <v>27201</v>
      </c>
      <c r="B172" s="285" t="s">
        <v>364</v>
      </c>
      <c r="C172" s="285"/>
      <c r="D172" s="285"/>
      <c r="E172" s="285"/>
      <c r="F172" s="285"/>
      <c r="G172" s="285"/>
      <c r="H172" s="286"/>
      <c r="I172" s="75"/>
    </row>
    <row r="173" spans="1:9" x14ac:dyDescent="0.2">
      <c r="A173" s="83">
        <v>27301</v>
      </c>
      <c r="B173" s="285" t="s">
        <v>365</v>
      </c>
      <c r="C173" s="285"/>
      <c r="D173" s="285"/>
      <c r="E173" s="285"/>
      <c r="F173" s="285"/>
      <c r="G173" s="285"/>
      <c r="H173" s="286"/>
      <c r="I173" s="75"/>
    </row>
    <row r="174" spans="1:9" x14ac:dyDescent="0.2">
      <c r="A174" s="83">
        <v>27401</v>
      </c>
      <c r="B174" s="285" t="s">
        <v>366</v>
      </c>
      <c r="C174" s="285"/>
      <c r="D174" s="285"/>
      <c r="E174" s="285"/>
      <c r="F174" s="285"/>
      <c r="G174" s="285"/>
      <c r="H174" s="286"/>
      <c r="I174" s="75"/>
    </row>
    <row r="175" spans="1:9" x14ac:dyDescent="0.2">
      <c r="A175" s="83">
        <v>27501</v>
      </c>
      <c r="B175" s="285" t="s">
        <v>367</v>
      </c>
      <c r="C175" s="285"/>
      <c r="D175" s="285"/>
      <c r="E175" s="285"/>
      <c r="F175" s="285"/>
      <c r="G175" s="285"/>
      <c r="H175" s="286"/>
      <c r="I175" s="75"/>
    </row>
    <row r="176" spans="1:9" x14ac:dyDescent="0.2">
      <c r="A176" s="83">
        <v>28101</v>
      </c>
      <c r="B176" s="285" t="s">
        <v>368</v>
      </c>
      <c r="C176" s="285"/>
      <c r="D176" s="285"/>
      <c r="E176" s="285"/>
      <c r="F176" s="285"/>
      <c r="G176" s="285"/>
      <c r="H176" s="286"/>
      <c r="I176" s="75"/>
    </row>
    <row r="177" spans="1:9" x14ac:dyDescent="0.2">
      <c r="A177" s="83">
        <v>28201</v>
      </c>
      <c r="B177" s="285" t="s">
        <v>369</v>
      </c>
      <c r="C177" s="285"/>
      <c r="D177" s="285"/>
      <c r="E177" s="285"/>
      <c r="F177" s="285"/>
      <c r="G177" s="285"/>
      <c r="H177" s="286"/>
      <c r="I177" s="75"/>
    </row>
    <row r="178" spans="1:9" x14ac:dyDescent="0.2">
      <c r="A178" s="83">
        <v>28301</v>
      </c>
      <c r="B178" s="285" t="s">
        <v>370</v>
      </c>
      <c r="C178" s="285"/>
      <c r="D178" s="285"/>
      <c r="E178" s="285"/>
      <c r="F178" s="285"/>
      <c r="G178" s="285"/>
      <c r="H178" s="286"/>
      <c r="I178" s="75"/>
    </row>
    <row r="179" spans="1:9" x14ac:dyDescent="0.2">
      <c r="A179" s="83">
        <v>29101</v>
      </c>
      <c r="B179" s="285" t="s">
        <v>371</v>
      </c>
      <c r="C179" s="285"/>
      <c r="D179" s="285"/>
      <c r="E179" s="285"/>
      <c r="F179" s="285"/>
      <c r="G179" s="285"/>
      <c r="H179" s="286"/>
      <c r="I179" s="75"/>
    </row>
    <row r="180" spans="1:9" x14ac:dyDescent="0.2">
      <c r="A180" s="83">
        <v>29201</v>
      </c>
      <c r="B180" s="285" t="s">
        <v>372</v>
      </c>
      <c r="C180" s="285"/>
      <c r="D180" s="285"/>
      <c r="E180" s="285"/>
      <c r="F180" s="285"/>
      <c r="G180" s="285"/>
      <c r="H180" s="286"/>
      <c r="I180" s="75"/>
    </row>
    <row r="181" spans="1:9" x14ac:dyDescent="0.2">
      <c r="A181" s="83">
        <v>29301</v>
      </c>
      <c r="B181" s="285" t="s">
        <v>373</v>
      </c>
      <c r="C181" s="285"/>
      <c r="D181" s="285"/>
      <c r="E181" s="285"/>
      <c r="F181" s="285"/>
      <c r="G181" s="285"/>
      <c r="H181" s="286"/>
      <c r="I181" s="75"/>
    </row>
    <row r="182" spans="1:9" x14ac:dyDescent="0.2">
      <c r="A182" s="83">
        <v>29401</v>
      </c>
      <c r="B182" s="285" t="s">
        <v>374</v>
      </c>
      <c r="C182" s="285"/>
      <c r="D182" s="285"/>
      <c r="E182" s="285"/>
      <c r="F182" s="285"/>
      <c r="G182" s="285"/>
      <c r="H182" s="286"/>
      <c r="I182" s="75"/>
    </row>
    <row r="183" spans="1:9" x14ac:dyDescent="0.2">
      <c r="A183" s="83">
        <v>29501</v>
      </c>
      <c r="B183" s="285" t="s">
        <v>375</v>
      </c>
      <c r="C183" s="285"/>
      <c r="D183" s="285"/>
      <c r="E183" s="285"/>
      <c r="F183" s="285"/>
      <c r="G183" s="285"/>
      <c r="H183" s="286"/>
      <c r="I183" s="75"/>
    </row>
    <row r="184" spans="1:9" x14ac:dyDescent="0.2">
      <c r="A184" s="83">
        <v>29601</v>
      </c>
      <c r="B184" s="285" t="s">
        <v>376</v>
      </c>
      <c r="C184" s="285"/>
      <c r="D184" s="285"/>
      <c r="E184" s="285"/>
      <c r="F184" s="285"/>
      <c r="G184" s="285"/>
      <c r="H184" s="286"/>
      <c r="I184" s="75"/>
    </row>
    <row r="185" spans="1:9" x14ac:dyDescent="0.2">
      <c r="A185" s="83">
        <v>29701</v>
      </c>
      <c r="B185" s="285" t="s">
        <v>377</v>
      </c>
      <c r="C185" s="285"/>
      <c r="D185" s="285"/>
      <c r="E185" s="285"/>
      <c r="F185" s="285"/>
      <c r="G185" s="285"/>
      <c r="H185" s="286"/>
      <c r="I185" s="75"/>
    </row>
    <row r="186" spans="1:9" x14ac:dyDescent="0.2">
      <c r="A186" s="83">
        <v>29801</v>
      </c>
      <c r="B186" s="285" t="s">
        <v>378</v>
      </c>
      <c r="C186" s="285"/>
      <c r="D186" s="285"/>
      <c r="E186" s="285"/>
      <c r="F186" s="285"/>
      <c r="G186" s="285"/>
      <c r="H186" s="286"/>
      <c r="I186" s="75"/>
    </row>
    <row r="187" spans="1:9" x14ac:dyDescent="0.2">
      <c r="A187" s="83">
        <v>29901</v>
      </c>
      <c r="B187" s="285" t="s">
        <v>379</v>
      </c>
      <c r="C187" s="285"/>
      <c r="D187" s="285"/>
      <c r="E187" s="285"/>
      <c r="F187" s="285"/>
      <c r="G187" s="285"/>
      <c r="H187" s="286"/>
      <c r="I187" s="75"/>
    </row>
    <row r="188" spans="1:9" x14ac:dyDescent="0.2">
      <c r="A188" s="83">
        <v>3000</v>
      </c>
      <c r="B188" s="285" t="s">
        <v>380</v>
      </c>
      <c r="C188" s="285"/>
      <c r="D188" s="285"/>
      <c r="E188" s="285"/>
      <c r="F188" s="285"/>
      <c r="G188" s="285"/>
      <c r="H188" s="286"/>
      <c r="I188" s="75"/>
    </row>
    <row r="189" spans="1:9" x14ac:dyDescent="0.2">
      <c r="A189" s="83">
        <v>31101</v>
      </c>
      <c r="B189" s="285" t="s">
        <v>381</v>
      </c>
      <c r="C189" s="285"/>
      <c r="D189" s="285"/>
      <c r="E189" s="285"/>
      <c r="F189" s="285"/>
      <c r="G189" s="285"/>
      <c r="H189" s="286"/>
      <c r="I189" s="75"/>
    </row>
    <row r="190" spans="1:9" x14ac:dyDescent="0.2">
      <c r="A190" s="83">
        <v>31201</v>
      </c>
      <c r="B190" s="285" t="s">
        <v>382</v>
      </c>
      <c r="C190" s="285"/>
      <c r="D190" s="285"/>
      <c r="E190" s="285"/>
      <c r="F190" s="285"/>
      <c r="G190" s="285"/>
      <c r="H190" s="286"/>
      <c r="I190" s="75"/>
    </row>
    <row r="191" spans="1:9" x14ac:dyDescent="0.2">
      <c r="A191" s="83">
        <v>31301</v>
      </c>
      <c r="B191" s="285" t="s">
        <v>383</v>
      </c>
      <c r="C191" s="285"/>
      <c r="D191" s="285"/>
      <c r="E191" s="285"/>
      <c r="F191" s="285"/>
      <c r="G191" s="285"/>
      <c r="H191" s="286"/>
      <c r="I191" s="75"/>
    </row>
    <row r="192" spans="1:9" x14ac:dyDescent="0.2">
      <c r="A192" s="83">
        <v>31401</v>
      </c>
      <c r="B192" s="285" t="s">
        <v>384</v>
      </c>
      <c r="C192" s="285"/>
      <c r="D192" s="285"/>
      <c r="E192" s="285"/>
      <c r="F192" s="285"/>
      <c r="G192" s="285"/>
      <c r="H192" s="286"/>
      <c r="I192" s="75"/>
    </row>
    <row r="193" spans="1:9" x14ac:dyDescent="0.2">
      <c r="A193" s="83">
        <v>31501</v>
      </c>
      <c r="B193" s="285" t="s">
        <v>385</v>
      </c>
      <c r="C193" s="285"/>
      <c r="D193" s="285"/>
      <c r="E193" s="285"/>
      <c r="F193" s="285"/>
      <c r="G193" s="285"/>
      <c r="H193" s="286"/>
      <c r="I193" s="75"/>
    </row>
    <row r="194" spans="1:9" x14ac:dyDescent="0.2">
      <c r="A194" s="83">
        <v>31601</v>
      </c>
      <c r="B194" s="285" t="s">
        <v>386</v>
      </c>
      <c r="C194" s="285"/>
      <c r="D194" s="285"/>
      <c r="E194" s="285"/>
      <c r="F194" s="285"/>
      <c r="G194" s="285"/>
      <c r="H194" s="286"/>
      <c r="I194" s="75"/>
    </row>
    <row r="195" spans="1:9" x14ac:dyDescent="0.2">
      <c r="A195" s="83">
        <v>31602</v>
      </c>
      <c r="B195" s="285" t="s">
        <v>387</v>
      </c>
      <c r="C195" s="285"/>
      <c r="D195" s="285"/>
      <c r="E195" s="285"/>
      <c r="F195" s="285"/>
      <c r="G195" s="285"/>
      <c r="H195" s="286"/>
      <c r="I195" s="75"/>
    </row>
    <row r="196" spans="1:9" x14ac:dyDescent="0.2">
      <c r="A196" s="83">
        <v>31603</v>
      </c>
      <c r="B196" s="285" t="s">
        <v>388</v>
      </c>
      <c r="C196" s="285"/>
      <c r="D196" s="285"/>
      <c r="E196" s="285"/>
      <c r="F196" s="285"/>
      <c r="G196" s="285"/>
      <c r="H196" s="286"/>
      <c r="I196" s="75"/>
    </row>
    <row r="197" spans="1:9" x14ac:dyDescent="0.2">
      <c r="A197" s="83">
        <v>31701</v>
      </c>
      <c r="B197" s="285" t="s">
        <v>389</v>
      </c>
      <c r="C197" s="285"/>
      <c r="D197" s="285"/>
      <c r="E197" s="285"/>
      <c r="F197" s="285"/>
      <c r="G197" s="285"/>
      <c r="H197" s="286"/>
      <c r="I197" s="75"/>
    </row>
    <row r="198" spans="1:9" x14ac:dyDescent="0.2">
      <c r="A198" s="83">
        <v>31801</v>
      </c>
      <c r="B198" s="285" t="s">
        <v>390</v>
      </c>
      <c r="C198" s="285"/>
      <c r="D198" s="285"/>
      <c r="E198" s="285"/>
      <c r="F198" s="285"/>
      <c r="G198" s="285"/>
      <c r="H198" s="286"/>
      <c r="I198" s="75"/>
    </row>
    <row r="199" spans="1:9" x14ac:dyDescent="0.2">
      <c r="A199" s="83">
        <v>31802</v>
      </c>
      <c r="B199" s="285" t="s">
        <v>391</v>
      </c>
      <c r="C199" s="285"/>
      <c r="D199" s="285"/>
      <c r="E199" s="285"/>
      <c r="F199" s="285"/>
      <c r="G199" s="285"/>
      <c r="H199" s="286"/>
      <c r="I199" s="75"/>
    </row>
    <row r="200" spans="1:9" x14ac:dyDescent="0.2">
      <c r="A200" s="83">
        <v>31901</v>
      </c>
      <c r="B200" s="285" t="s">
        <v>392</v>
      </c>
      <c r="C200" s="285"/>
      <c r="D200" s="285"/>
      <c r="E200" s="285"/>
      <c r="F200" s="285"/>
      <c r="G200" s="285"/>
      <c r="H200" s="286"/>
      <c r="I200" s="75"/>
    </row>
    <row r="201" spans="1:9" x14ac:dyDescent="0.2">
      <c r="A201" s="83">
        <v>31902</v>
      </c>
      <c r="B201" s="285" t="s">
        <v>393</v>
      </c>
      <c r="C201" s="285"/>
      <c r="D201" s="285"/>
      <c r="E201" s="285"/>
      <c r="F201" s="285"/>
      <c r="G201" s="285"/>
      <c r="H201" s="286"/>
      <c r="I201" s="75"/>
    </row>
    <row r="202" spans="1:9" x14ac:dyDescent="0.2">
      <c r="A202" s="83">
        <v>31903</v>
      </c>
      <c r="B202" s="285" t="s">
        <v>394</v>
      </c>
      <c r="C202" s="285"/>
      <c r="D202" s="285"/>
      <c r="E202" s="285"/>
      <c r="F202" s="285"/>
      <c r="G202" s="285"/>
      <c r="H202" s="286"/>
      <c r="I202" s="75"/>
    </row>
    <row r="203" spans="1:9" x14ac:dyDescent="0.2">
      <c r="A203" s="83">
        <v>31904</v>
      </c>
      <c r="B203" s="285" t="s">
        <v>395</v>
      </c>
      <c r="C203" s="285"/>
      <c r="D203" s="285"/>
      <c r="E203" s="285"/>
      <c r="F203" s="285"/>
      <c r="G203" s="285"/>
      <c r="H203" s="286"/>
      <c r="I203" s="75"/>
    </row>
    <row r="204" spans="1:9" x14ac:dyDescent="0.2">
      <c r="A204" s="83">
        <v>32101</v>
      </c>
      <c r="B204" s="285" t="s">
        <v>396</v>
      </c>
      <c r="C204" s="285"/>
      <c r="D204" s="285"/>
      <c r="E204" s="285"/>
      <c r="F204" s="285"/>
      <c r="G204" s="285"/>
      <c r="H204" s="286"/>
      <c r="I204" s="75"/>
    </row>
    <row r="205" spans="1:9" x14ac:dyDescent="0.2">
      <c r="A205" s="83">
        <v>32201</v>
      </c>
      <c r="B205" s="285" t="s">
        <v>397</v>
      </c>
      <c r="C205" s="285"/>
      <c r="D205" s="285"/>
      <c r="E205" s="285"/>
      <c r="F205" s="285"/>
      <c r="G205" s="285"/>
      <c r="H205" s="286"/>
      <c r="I205" s="75"/>
    </row>
    <row r="206" spans="1:9" x14ac:dyDescent="0.2">
      <c r="A206" s="83">
        <v>32301</v>
      </c>
      <c r="B206" s="285" t="s">
        <v>398</v>
      </c>
      <c r="C206" s="285"/>
      <c r="D206" s="285"/>
      <c r="E206" s="285"/>
      <c r="F206" s="285"/>
      <c r="G206" s="285"/>
      <c r="H206" s="286"/>
      <c r="I206" s="75"/>
    </row>
    <row r="207" spans="1:9" x14ac:dyDescent="0.2">
      <c r="A207" s="83">
        <v>32302</v>
      </c>
      <c r="B207" s="285" t="s">
        <v>399</v>
      </c>
      <c r="C207" s="285"/>
      <c r="D207" s="285"/>
      <c r="E207" s="285"/>
      <c r="F207" s="285"/>
      <c r="G207" s="285"/>
      <c r="H207" s="286"/>
      <c r="I207" s="75"/>
    </row>
    <row r="208" spans="1:9" x14ac:dyDescent="0.2">
      <c r="A208" s="83">
        <v>32303</v>
      </c>
      <c r="B208" s="285" t="s">
        <v>400</v>
      </c>
      <c r="C208" s="285"/>
      <c r="D208" s="285"/>
      <c r="E208" s="285"/>
      <c r="F208" s="285"/>
      <c r="G208" s="285"/>
      <c r="H208" s="286"/>
      <c r="I208" s="75"/>
    </row>
    <row r="209" spans="1:9" x14ac:dyDescent="0.2">
      <c r="A209" s="83">
        <v>32401</v>
      </c>
      <c r="B209" s="285" t="s">
        <v>401</v>
      </c>
      <c r="C209" s="285"/>
      <c r="D209" s="285"/>
      <c r="E209" s="285"/>
      <c r="F209" s="285"/>
      <c r="G209" s="285"/>
      <c r="H209" s="286"/>
      <c r="I209" s="75"/>
    </row>
    <row r="210" spans="1:9" x14ac:dyDescent="0.2">
      <c r="A210" s="83">
        <v>32501</v>
      </c>
      <c r="B210" s="285" t="s">
        <v>402</v>
      </c>
      <c r="C210" s="285"/>
      <c r="D210" s="285"/>
      <c r="E210" s="285"/>
      <c r="F210" s="285"/>
      <c r="G210" s="285"/>
      <c r="H210" s="286"/>
      <c r="I210" s="75"/>
    </row>
    <row r="211" spans="1:9" x14ac:dyDescent="0.2">
      <c r="A211" s="83">
        <v>32502</v>
      </c>
      <c r="B211" s="285" t="s">
        <v>403</v>
      </c>
      <c r="C211" s="285"/>
      <c r="D211" s="285"/>
      <c r="E211" s="285"/>
      <c r="F211" s="285"/>
      <c r="G211" s="285"/>
      <c r="H211" s="286"/>
      <c r="I211" s="75"/>
    </row>
    <row r="212" spans="1:9" x14ac:dyDescent="0.2">
      <c r="A212" s="83">
        <v>32503</v>
      </c>
      <c r="B212" s="285" t="s">
        <v>404</v>
      </c>
      <c r="C212" s="285"/>
      <c r="D212" s="285"/>
      <c r="E212" s="285"/>
      <c r="F212" s="285"/>
      <c r="G212" s="285"/>
      <c r="H212" s="286"/>
      <c r="I212" s="75"/>
    </row>
    <row r="213" spans="1:9" x14ac:dyDescent="0.2">
      <c r="A213" s="83">
        <v>32504</v>
      </c>
      <c r="B213" s="285" t="s">
        <v>405</v>
      </c>
      <c r="C213" s="285"/>
      <c r="D213" s="285"/>
      <c r="E213" s="285"/>
      <c r="F213" s="285"/>
      <c r="G213" s="285"/>
      <c r="H213" s="286"/>
      <c r="I213" s="75"/>
    </row>
    <row r="214" spans="1:9" x14ac:dyDescent="0.2">
      <c r="A214" s="83">
        <v>32505</v>
      </c>
      <c r="B214" s="285" t="s">
        <v>406</v>
      </c>
      <c r="C214" s="285"/>
      <c r="D214" s="285"/>
      <c r="E214" s="285"/>
      <c r="F214" s="285"/>
      <c r="G214" s="285"/>
      <c r="H214" s="286"/>
      <c r="I214" s="75"/>
    </row>
    <row r="215" spans="1:9" x14ac:dyDescent="0.2">
      <c r="A215" s="83">
        <v>32601</v>
      </c>
      <c r="B215" s="285" t="s">
        <v>407</v>
      </c>
      <c r="C215" s="285"/>
      <c r="D215" s="285"/>
      <c r="E215" s="285"/>
      <c r="F215" s="285"/>
      <c r="G215" s="285"/>
      <c r="H215" s="286"/>
      <c r="I215" s="75"/>
    </row>
    <row r="216" spans="1:9" x14ac:dyDescent="0.2">
      <c r="A216" s="83">
        <v>32701</v>
      </c>
      <c r="B216" s="285" t="s">
        <v>408</v>
      </c>
      <c r="C216" s="285"/>
      <c r="D216" s="285"/>
      <c r="E216" s="285"/>
      <c r="F216" s="285"/>
      <c r="G216" s="285"/>
      <c r="H216" s="286"/>
      <c r="I216" s="75"/>
    </row>
    <row r="217" spans="1:9" x14ac:dyDescent="0.2">
      <c r="A217" s="83">
        <v>32901</v>
      </c>
      <c r="B217" s="285" t="s">
        <v>409</v>
      </c>
      <c r="C217" s="285"/>
      <c r="D217" s="285"/>
      <c r="E217" s="285"/>
      <c r="F217" s="285"/>
      <c r="G217" s="285"/>
      <c r="H217" s="286"/>
      <c r="I217" s="75"/>
    </row>
    <row r="218" spans="1:9" x14ac:dyDescent="0.2">
      <c r="A218" s="83">
        <v>32902</v>
      </c>
      <c r="B218" s="285" t="s">
        <v>410</v>
      </c>
      <c r="C218" s="285"/>
      <c r="D218" s="285"/>
      <c r="E218" s="285"/>
      <c r="F218" s="285"/>
      <c r="G218" s="285"/>
      <c r="H218" s="286"/>
      <c r="I218" s="75"/>
    </row>
    <row r="219" spans="1:9" x14ac:dyDescent="0.2">
      <c r="A219" s="83">
        <v>32903</v>
      </c>
      <c r="B219" s="285" t="s">
        <v>411</v>
      </c>
      <c r="C219" s="285"/>
      <c r="D219" s="285"/>
      <c r="E219" s="285"/>
      <c r="F219" s="285"/>
      <c r="G219" s="285"/>
      <c r="H219" s="286"/>
      <c r="I219" s="75"/>
    </row>
    <row r="220" spans="1:9" x14ac:dyDescent="0.2">
      <c r="A220" s="83">
        <v>33101</v>
      </c>
      <c r="B220" s="285" t="s">
        <v>412</v>
      </c>
      <c r="C220" s="285"/>
      <c r="D220" s="285"/>
      <c r="E220" s="285"/>
      <c r="F220" s="285"/>
      <c r="G220" s="285"/>
      <c r="H220" s="286"/>
      <c r="I220" s="75"/>
    </row>
    <row r="221" spans="1:9" x14ac:dyDescent="0.2">
      <c r="A221" s="83">
        <v>33102</v>
      </c>
      <c r="B221" s="285" t="s">
        <v>413</v>
      </c>
      <c r="C221" s="285"/>
      <c r="D221" s="285"/>
      <c r="E221" s="285"/>
      <c r="F221" s="285"/>
      <c r="G221" s="285"/>
      <c r="H221" s="286"/>
      <c r="I221" s="75"/>
    </row>
    <row r="222" spans="1:9" x14ac:dyDescent="0.2">
      <c r="A222" s="83">
        <v>33103</v>
      </c>
      <c r="B222" s="285" t="s">
        <v>414</v>
      </c>
      <c r="C222" s="285"/>
      <c r="D222" s="285"/>
      <c r="E222" s="285"/>
      <c r="F222" s="285"/>
      <c r="G222" s="285"/>
      <c r="H222" s="286"/>
      <c r="I222" s="75"/>
    </row>
    <row r="223" spans="1:9" x14ac:dyDescent="0.2">
      <c r="A223" s="83">
        <v>33104</v>
      </c>
      <c r="B223" s="285" t="s">
        <v>90</v>
      </c>
      <c r="C223" s="285"/>
      <c r="D223" s="285"/>
      <c r="E223" s="285"/>
      <c r="F223" s="285"/>
      <c r="G223" s="285"/>
      <c r="H223" s="286"/>
      <c r="I223" s="75"/>
    </row>
    <row r="224" spans="1:9" x14ac:dyDescent="0.2">
      <c r="A224" s="83">
        <v>33105</v>
      </c>
      <c r="B224" s="285" t="s">
        <v>415</v>
      </c>
      <c r="C224" s="285"/>
      <c r="D224" s="285"/>
      <c r="E224" s="285"/>
      <c r="F224" s="285"/>
      <c r="G224" s="285"/>
      <c r="H224" s="286"/>
      <c r="I224" s="75"/>
    </row>
    <row r="225" spans="1:9" x14ac:dyDescent="0.2">
      <c r="A225" s="83">
        <v>33301</v>
      </c>
      <c r="B225" s="285" t="s">
        <v>79</v>
      </c>
      <c r="C225" s="285"/>
      <c r="D225" s="285"/>
      <c r="E225" s="285"/>
      <c r="F225" s="285"/>
      <c r="G225" s="285"/>
      <c r="H225" s="286"/>
      <c r="I225" s="75"/>
    </row>
    <row r="226" spans="1:9" x14ac:dyDescent="0.2">
      <c r="A226" s="83">
        <v>33302</v>
      </c>
      <c r="B226" s="285" t="s">
        <v>416</v>
      </c>
      <c r="C226" s="285"/>
      <c r="D226" s="285"/>
      <c r="E226" s="285"/>
      <c r="F226" s="285"/>
      <c r="G226" s="285"/>
      <c r="H226" s="286"/>
      <c r="I226" s="75"/>
    </row>
    <row r="227" spans="1:9" x14ac:dyDescent="0.2">
      <c r="A227" s="83">
        <v>33303</v>
      </c>
      <c r="B227" s="285" t="s">
        <v>417</v>
      </c>
      <c r="C227" s="285"/>
      <c r="D227" s="285"/>
      <c r="E227" s="285"/>
      <c r="F227" s="285"/>
      <c r="G227" s="285"/>
      <c r="H227" s="286"/>
      <c r="I227" s="75"/>
    </row>
    <row r="228" spans="1:9" x14ac:dyDescent="0.2">
      <c r="A228" s="83">
        <v>33304</v>
      </c>
      <c r="B228" s="285" t="s">
        <v>418</v>
      </c>
      <c r="C228" s="285"/>
      <c r="D228" s="285"/>
      <c r="E228" s="285"/>
      <c r="F228" s="285"/>
      <c r="G228" s="285"/>
      <c r="H228" s="286"/>
      <c r="I228" s="75"/>
    </row>
    <row r="229" spans="1:9" x14ac:dyDescent="0.2">
      <c r="A229" s="83">
        <v>33401</v>
      </c>
      <c r="B229" s="285" t="s">
        <v>74</v>
      </c>
      <c r="C229" s="285"/>
      <c r="D229" s="285"/>
      <c r="E229" s="285"/>
      <c r="F229" s="285"/>
      <c r="G229" s="285"/>
      <c r="H229" s="286"/>
      <c r="I229" s="75"/>
    </row>
    <row r="230" spans="1:9" x14ac:dyDescent="0.2">
      <c r="A230" s="83">
        <v>33501</v>
      </c>
      <c r="B230" s="285" t="s">
        <v>419</v>
      </c>
      <c r="C230" s="285"/>
      <c r="D230" s="285"/>
      <c r="E230" s="285"/>
      <c r="F230" s="285"/>
      <c r="G230" s="285"/>
      <c r="H230" s="286"/>
      <c r="I230" s="75"/>
    </row>
    <row r="231" spans="1:9" x14ac:dyDescent="0.2">
      <c r="A231" s="83">
        <v>33601</v>
      </c>
      <c r="B231" s="285" t="s">
        <v>420</v>
      </c>
      <c r="C231" s="285"/>
      <c r="D231" s="285"/>
      <c r="E231" s="285"/>
      <c r="F231" s="285"/>
      <c r="G231" s="285"/>
      <c r="H231" s="286"/>
      <c r="I231" s="75"/>
    </row>
    <row r="232" spans="1:9" x14ac:dyDescent="0.2">
      <c r="A232" s="83">
        <v>33602</v>
      </c>
      <c r="B232" s="285" t="s">
        <v>76</v>
      </c>
      <c r="C232" s="285"/>
      <c r="D232" s="285"/>
      <c r="E232" s="285"/>
      <c r="F232" s="285"/>
      <c r="G232" s="285"/>
      <c r="H232" s="286"/>
      <c r="I232" s="75"/>
    </row>
    <row r="233" spans="1:9" x14ac:dyDescent="0.2">
      <c r="A233" s="83">
        <v>33603</v>
      </c>
      <c r="B233" s="285" t="s">
        <v>421</v>
      </c>
      <c r="C233" s="285"/>
      <c r="D233" s="285"/>
      <c r="E233" s="285"/>
      <c r="F233" s="285"/>
      <c r="G233" s="285"/>
      <c r="H233" s="286"/>
      <c r="I233" s="75"/>
    </row>
    <row r="234" spans="1:9" x14ac:dyDescent="0.2">
      <c r="A234" s="83">
        <v>33604</v>
      </c>
      <c r="B234" s="285" t="s">
        <v>75</v>
      </c>
      <c r="C234" s="285"/>
      <c r="D234" s="285"/>
      <c r="E234" s="285"/>
      <c r="F234" s="285"/>
      <c r="G234" s="285"/>
      <c r="H234" s="286"/>
      <c r="I234" s="75"/>
    </row>
    <row r="235" spans="1:9" x14ac:dyDescent="0.2">
      <c r="A235" s="83">
        <v>33605</v>
      </c>
      <c r="B235" s="285" t="s">
        <v>422</v>
      </c>
      <c r="C235" s="285"/>
      <c r="D235" s="285"/>
      <c r="E235" s="285"/>
      <c r="F235" s="285"/>
      <c r="G235" s="285"/>
      <c r="H235" s="286"/>
      <c r="I235" s="75"/>
    </row>
    <row r="236" spans="1:9" x14ac:dyDescent="0.2">
      <c r="A236" s="83">
        <v>33606</v>
      </c>
      <c r="B236" s="285" t="s">
        <v>423</v>
      </c>
      <c r="C236" s="285"/>
      <c r="D236" s="285"/>
      <c r="E236" s="285"/>
      <c r="F236" s="285"/>
      <c r="G236" s="285"/>
      <c r="H236" s="286"/>
      <c r="I236" s="75"/>
    </row>
    <row r="237" spans="1:9" x14ac:dyDescent="0.2">
      <c r="A237" s="83">
        <v>33701</v>
      </c>
      <c r="B237" s="285" t="s">
        <v>424</v>
      </c>
      <c r="C237" s="285"/>
      <c r="D237" s="285"/>
      <c r="E237" s="285"/>
      <c r="F237" s="285"/>
      <c r="G237" s="285"/>
      <c r="H237" s="286"/>
      <c r="I237" s="75"/>
    </row>
    <row r="238" spans="1:9" x14ac:dyDescent="0.2">
      <c r="A238" s="83">
        <v>33702</v>
      </c>
      <c r="B238" s="285" t="s">
        <v>425</v>
      </c>
      <c r="C238" s="285"/>
      <c r="D238" s="285"/>
      <c r="E238" s="285"/>
      <c r="F238" s="285"/>
      <c r="G238" s="285"/>
      <c r="H238" s="286"/>
      <c r="I238" s="75"/>
    </row>
    <row r="239" spans="1:9" x14ac:dyDescent="0.2">
      <c r="A239" s="83">
        <v>33801</v>
      </c>
      <c r="B239" s="285" t="s">
        <v>426</v>
      </c>
      <c r="C239" s="285"/>
      <c r="D239" s="285"/>
      <c r="E239" s="285"/>
      <c r="F239" s="285"/>
      <c r="G239" s="285"/>
      <c r="H239" s="286"/>
      <c r="I239" s="75"/>
    </row>
    <row r="240" spans="1:9" x14ac:dyDescent="0.2">
      <c r="A240" s="83">
        <v>33901</v>
      </c>
      <c r="B240" s="285" t="s">
        <v>427</v>
      </c>
      <c r="C240" s="285"/>
      <c r="D240" s="285"/>
      <c r="E240" s="285"/>
      <c r="F240" s="285"/>
      <c r="G240" s="285"/>
      <c r="H240" s="286"/>
      <c r="I240" s="75"/>
    </row>
    <row r="241" spans="1:9" x14ac:dyDescent="0.2">
      <c r="A241" s="83">
        <v>33902</v>
      </c>
      <c r="B241" s="285" t="s">
        <v>428</v>
      </c>
      <c r="C241" s="285"/>
      <c r="D241" s="285"/>
      <c r="E241" s="285"/>
      <c r="F241" s="285"/>
      <c r="G241" s="285"/>
      <c r="H241" s="286"/>
      <c r="I241" s="75"/>
    </row>
    <row r="242" spans="1:9" x14ac:dyDescent="0.2">
      <c r="A242" s="83">
        <v>33903</v>
      </c>
      <c r="B242" s="285" t="s">
        <v>429</v>
      </c>
      <c r="C242" s="285"/>
      <c r="D242" s="285"/>
      <c r="E242" s="285"/>
      <c r="F242" s="285"/>
      <c r="G242" s="285"/>
      <c r="H242" s="286"/>
      <c r="I242" s="75"/>
    </row>
    <row r="243" spans="1:9" x14ac:dyDescent="0.2">
      <c r="A243" s="83">
        <v>34101</v>
      </c>
      <c r="B243" s="285" t="s">
        <v>430</v>
      </c>
      <c r="C243" s="285"/>
      <c r="D243" s="285"/>
      <c r="E243" s="285"/>
      <c r="F243" s="285"/>
      <c r="G243" s="285"/>
      <c r="H243" s="286"/>
      <c r="I243" s="75"/>
    </row>
    <row r="244" spans="1:9" x14ac:dyDescent="0.2">
      <c r="A244" s="83">
        <v>34301</v>
      </c>
      <c r="B244" s="285" t="s">
        <v>431</v>
      </c>
      <c r="C244" s="285"/>
      <c r="D244" s="285"/>
      <c r="E244" s="285"/>
      <c r="F244" s="285"/>
      <c r="G244" s="285"/>
      <c r="H244" s="286"/>
      <c r="I244" s="75"/>
    </row>
    <row r="245" spans="1:9" x14ac:dyDescent="0.2">
      <c r="A245" s="83">
        <v>34401</v>
      </c>
      <c r="B245" s="285" t="s">
        <v>432</v>
      </c>
      <c r="C245" s="285"/>
      <c r="D245" s="285"/>
      <c r="E245" s="285"/>
      <c r="F245" s="285"/>
      <c r="G245" s="285"/>
      <c r="H245" s="286"/>
      <c r="I245" s="75"/>
    </row>
    <row r="246" spans="1:9" x14ac:dyDescent="0.2">
      <c r="A246" s="83">
        <v>34501</v>
      </c>
      <c r="B246" s="285" t="s">
        <v>433</v>
      </c>
      <c r="C246" s="285"/>
      <c r="D246" s="285"/>
      <c r="E246" s="285"/>
      <c r="F246" s="285"/>
      <c r="G246" s="285"/>
      <c r="H246" s="286"/>
      <c r="I246" s="75"/>
    </row>
    <row r="247" spans="1:9" x14ac:dyDescent="0.2">
      <c r="A247" s="83">
        <v>34601</v>
      </c>
      <c r="B247" s="285" t="s">
        <v>434</v>
      </c>
      <c r="C247" s="285"/>
      <c r="D247" s="285"/>
      <c r="E247" s="285"/>
      <c r="F247" s="285"/>
      <c r="G247" s="285"/>
      <c r="H247" s="286"/>
      <c r="I247" s="75"/>
    </row>
    <row r="248" spans="1:9" x14ac:dyDescent="0.2">
      <c r="A248" s="83">
        <v>34701</v>
      </c>
      <c r="B248" s="285" t="s">
        <v>435</v>
      </c>
      <c r="C248" s="285"/>
      <c r="D248" s="285"/>
      <c r="E248" s="285"/>
      <c r="F248" s="285"/>
      <c r="G248" s="285"/>
      <c r="H248" s="286"/>
      <c r="I248" s="75"/>
    </row>
    <row r="249" spans="1:9" x14ac:dyDescent="0.2">
      <c r="A249" s="83">
        <v>34801</v>
      </c>
      <c r="B249" s="285" t="s">
        <v>436</v>
      </c>
      <c r="C249" s="285"/>
      <c r="D249" s="285"/>
      <c r="E249" s="285"/>
      <c r="F249" s="285"/>
      <c r="G249" s="285"/>
      <c r="H249" s="286"/>
      <c r="I249" s="75"/>
    </row>
    <row r="250" spans="1:9" x14ac:dyDescent="0.2">
      <c r="A250" s="83">
        <v>35101</v>
      </c>
      <c r="B250" s="285" t="s">
        <v>437</v>
      </c>
      <c r="C250" s="285"/>
      <c r="D250" s="285"/>
      <c r="E250" s="285"/>
      <c r="F250" s="285"/>
      <c r="G250" s="285"/>
      <c r="H250" s="286"/>
      <c r="I250" s="75"/>
    </row>
    <row r="251" spans="1:9" x14ac:dyDescent="0.2">
      <c r="A251" s="83">
        <v>35102</v>
      </c>
      <c r="B251" s="285" t="s">
        <v>438</v>
      </c>
      <c r="C251" s="285"/>
      <c r="D251" s="285"/>
      <c r="E251" s="285"/>
      <c r="F251" s="285"/>
      <c r="G251" s="285"/>
      <c r="H251" s="286"/>
      <c r="I251" s="75"/>
    </row>
    <row r="252" spans="1:9" x14ac:dyDescent="0.2">
      <c r="A252" s="83">
        <v>35201</v>
      </c>
      <c r="B252" s="285" t="s">
        <v>439</v>
      </c>
      <c r="C252" s="285"/>
      <c r="D252" s="285"/>
      <c r="E252" s="285"/>
      <c r="F252" s="285"/>
      <c r="G252" s="285"/>
      <c r="H252" s="286"/>
      <c r="I252" s="75"/>
    </row>
    <row r="253" spans="1:9" x14ac:dyDescent="0.2">
      <c r="A253" s="83">
        <v>35301</v>
      </c>
      <c r="B253" s="285" t="s">
        <v>440</v>
      </c>
      <c r="C253" s="285"/>
      <c r="D253" s="285"/>
      <c r="E253" s="285"/>
      <c r="F253" s="285"/>
      <c r="G253" s="285"/>
      <c r="H253" s="286"/>
      <c r="I253" s="75"/>
    </row>
    <row r="254" spans="1:9" x14ac:dyDescent="0.2">
      <c r="A254" s="83">
        <v>35401</v>
      </c>
      <c r="B254" s="285" t="s">
        <v>441</v>
      </c>
      <c r="C254" s="285"/>
      <c r="D254" s="285"/>
      <c r="E254" s="285"/>
      <c r="F254" s="285"/>
      <c r="G254" s="285"/>
      <c r="H254" s="286"/>
      <c r="I254" s="75"/>
    </row>
    <row r="255" spans="1:9" x14ac:dyDescent="0.2">
      <c r="A255" s="83">
        <v>35501</v>
      </c>
      <c r="B255" s="285" t="s">
        <v>442</v>
      </c>
      <c r="C255" s="285"/>
      <c r="D255" s="285"/>
      <c r="E255" s="285"/>
      <c r="F255" s="285"/>
      <c r="G255" s="285"/>
      <c r="H255" s="286"/>
      <c r="I255" s="75"/>
    </row>
    <row r="256" spans="1:9" x14ac:dyDescent="0.2">
      <c r="A256" s="83">
        <v>35601</v>
      </c>
      <c r="B256" s="285" t="s">
        <v>443</v>
      </c>
      <c r="C256" s="285"/>
      <c r="D256" s="285"/>
      <c r="E256" s="285"/>
      <c r="F256" s="285"/>
      <c r="G256" s="285"/>
      <c r="H256" s="286"/>
      <c r="I256" s="75"/>
    </row>
    <row r="257" spans="1:9" x14ac:dyDescent="0.2">
      <c r="A257" s="83">
        <v>35701</v>
      </c>
      <c r="B257" s="285" t="s">
        <v>444</v>
      </c>
      <c r="C257" s="285"/>
      <c r="D257" s="285"/>
      <c r="E257" s="285"/>
      <c r="F257" s="285"/>
      <c r="G257" s="285"/>
      <c r="H257" s="286"/>
      <c r="I257" s="75"/>
    </row>
    <row r="258" spans="1:9" x14ac:dyDescent="0.2">
      <c r="A258" s="83">
        <v>35702</v>
      </c>
      <c r="B258" s="285" t="s">
        <v>445</v>
      </c>
      <c r="C258" s="285"/>
      <c r="D258" s="285"/>
      <c r="E258" s="285"/>
      <c r="F258" s="285"/>
      <c r="G258" s="285"/>
      <c r="H258" s="286"/>
      <c r="I258" s="75"/>
    </row>
    <row r="259" spans="1:9" x14ac:dyDescent="0.2">
      <c r="A259" s="83">
        <v>35801</v>
      </c>
      <c r="B259" s="285" t="s">
        <v>446</v>
      </c>
      <c r="C259" s="285"/>
      <c r="D259" s="285"/>
      <c r="E259" s="285"/>
      <c r="F259" s="285"/>
      <c r="G259" s="285"/>
      <c r="H259" s="286"/>
      <c r="I259" s="75"/>
    </row>
    <row r="260" spans="1:9" x14ac:dyDescent="0.2">
      <c r="A260" s="83">
        <v>35901</v>
      </c>
      <c r="B260" s="285" t="s">
        <v>447</v>
      </c>
      <c r="C260" s="285"/>
      <c r="D260" s="285"/>
      <c r="E260" s="285"/>
      <c r="F260" s="285"/>
      <c r="G260" s="285"/>
      <c r="H260" s="286"/>
      <c r="I260" s="75"/>
    </row>
    <row r="261" spans="1:9" x14ac:dyDescent="0.2">
      <c r="A261" s="83">
        <v>36101</v>
      </c>
      <c r="B261" s="285" t="s">
        <v>448</v>
      </c>
      <c r="C261" s="285"/>
      <c r="D261" s="285"/>
      <c r="E261" s="285"/>
      <c r="F261" s="285"/>
      <c r="G261" s="285"/>
      <c r="H261" s="286"/>
      <c r="I261" s="75"/>
    </row>
    <row r="262" spans="1:9" x14ac:dyDescent="0.2">
      <c r="A262" s="83">
        <v>36201</v>
      </c>
      <c r="B262" s="285" t="s">
        <v>449</v>
      </c>
      <c r="C262" s="285"/>
      <c r="D262" s="285"/>
      <c r="E262" s="285"/>
      <c r="F262" s="285"/>
      <c r="G262" s="285"/>
      <c r="H262" s="286"/>
      <c r="I262" s="75"/>
    </row>
    <row r="263" spans="1:9" x14ac:dyDescent="0.2">
      <c r="A263" s="83">
        <v>36901</v>
      </c>
      <c r="B263" s="285" t="s">
        <v>450</v>
      </c>
      <c r="C263" s="285"/>
      <c r="D263" s="285"/>
      <c r="E263" s="285"/>
      <c r="F263" s="285"/>
      <c r="G263" s="285"/>
      <c r="H263" s="286"/>
      <c r="I263" s="75"/>
    </row>
    <row r="264" spans="1:9" x14ac:dyDescent="0.2">
      <c r="A264" s="83">
        <v>37101</v>
      </c>
      <c r="B264" s="285" t="s">
        <v>451</v>
      </c>
      <c r="C264" s="285"/>
      <c r="D264" s="285"/>
      <c r="E264" s="285"/>
      <c r="F264" s="285"/>
      <c r="G264" s="285"/>
      <c r="H264" s="286"/>
      <c r="I264" s="75"/>
    </row>
    <row r="265" spans="1:9" x14ac:dyDescent="0.2">
      <c r="A265" s="83">
        <v>37102</v>
      </c>
      <c r="B265" s="285" t="s">
        <v>452</v>
      </c>
      <c r="C265" s="285"/>
      <c r="D265" s="285"/>
      <c r="E265" s="285"/>
      <c r="F265" s="285"/>
      <c r="G265" s="285"/>
      <c r="H265" s="286"/>
      <c r="I265" s="75"/>
    </row>
    <row r="266" spans="1:9" x14ac:dyDescent="0.2">
      <c r="A266" s="83">
        <v>37103</v>
      </c>
      <c r="B266" s="285" t="s">
        <v>453</v>
      </c>
      <c r="C266" s="285"/>
      <c r="D266" s="285"/>
      <c r="E266" s="285"/>
      <c r="F266" s="285"/>
      <c r="G266" s="285"/>
      <c r="H266" s="286"/>
      <c r="I266" s="75"/>
    </row>
    <row r="267" spans="1:9" x14ac:dyDescent="0.2">
      <c r="A267" s="83">
        <v>37104</v>
      </c>
      <c r="B267" s="285" t="s">
        <v>77</v>
      </c>
      <c r="C267" s="285"/>
      <c r="D267" s="285"/>
      <c r="E267" s="285"/>
      <c r="F267" s="285"/>
      <c r="G267" s="285"/>
      <c r="H267" s="286"/>
      <c r="I267" s="75"/>
    </row>
    <row r="268" spans="1:9" x14ac:dyDescent="0.2">
      <c r="A268" s="83">
        <v>37105</v>
      </c>
      <c r="B268" s="285" t="s">
        <v>454</v>
      </c>
      <c r="C268" s="285"/>
      <c r="D268" s="285"/>
      <c r="E268" s="285"/>
      <c r="F268" s="285"/>
      <c r="G268" s="285"/>
      <c r="H268" s="286"/>
      <c r="I268" s="75"/>
    </row>
    <row r="269" spans="1:9" x14ac:dyDescent="0.2">
      <c r="A269" s="83">
        <v>37106</v>
      </c>
      <c r="B269" s="285" t="s">
        <v>455</v>
      </c>
      <c r="C269" s="285"/>
      <c r="D269" s="285"/>
      <c r="E269" s="285"/>
      <c r="F269" s="285"/>
      <c r="G269" s="285"/>
      <c r="H269" s="286"/>
      <c r="I269" s="75"/>
    </row>
    <row r="270" spans="1:9" x14ac:dyDescent="0.2">
      <c r="A270" s="83">
        <v>37201</v>
      </c>
      <c r="B270" s="285" t="s">
        <v>456</v>
      </c>
      <c r="C270" s="285"/>
      <c r="D270" s="285"/>
      <c r="E270" s="285"/>
      <c r="F270" s="285"/>
      <c r="G270" s="285"/>
      <c r="H270" s="286"/>
      <c r="I270" s="75"/>
    </row>
    <row r="271" spans="1:9" x14ac:dyDescent="0.2">
      <c r="A271" s="83">
        <v>37202</v>
      </c>
      <c r="B271" s="285" t="s">
        <v>457</v>
      </c>
      <c r="C271" s="285"/>
      <c r="D271" s="285"/>
      <c r="E271" s="285"/>
      <c r="F271" s="285"/>
      <c r="G271" s="285"/>
      <c r="H271" s="286"/>
      <c r="I271" s="75"/>
    </row>
    <row r="272" spans="1:9" x14ac:dyDescent="0.2">
      <c r="A272" s="83">
        <v>37203</v>
      </c>
      <c r="B272" s="285" t="s">
        <v>458</v>
      </c>
      <c r="C272" s="285"/>
      <c r="D272" s="285"/>
      <c r="E272" s="285"/>
      <c r="F272" s="285"/>
      <c r="G272" s="285"/>
      <c r="H272" s="286"/>
      <c r="I272" s="75"/>
    </row>
    <row r="273" spans="1:9" x14ac:dyDescent="0.2">
      <c r="A273" s="83">
        <v>37204</v>
      </c>
      <c r="B273" s="285" t="s">
        <v>78</v>
      </c>
      <c r="C273" s="285"/>
      <c r="D273" s="285"/>
      <c r="E273" s="285"/>
      <c r="F273" s="285"/>
      <c r="G273" s="285"/>
      <c r="H273" s="286"/>
      <c r="I273" s="75"/>
    </row>
    <row r="274" spans="1:9" x14ac:dyDescent="0.2">
      <c r="A274" s="83">
        <v>37205</v>
      </c>
      <c r="B274" s="285" t="s">
        <v>459</v>
      </c>
      <c r="C274" s="285"/>
      <c r="D274" s="285"/>
      <c r="E274" s="285"/>
      <c r="F274" s="285"/>
      <c r="G274" s="285"/>
      <c r="H274" s="286"/>
      <c r="I274" s="75"/>
    </row>
    <row r="275" spans="1:9" x14ac:dyDescent="0.2">
      <c r="A275" s="83">
        <v>37206</v>
      </c>
      <c r="B275" s="285" t="s">
        <v>460</v>
      </c>
      <c r="C275" s="285"/>
      <c r="D275" s="285"/>
      <c r="E275" s="285"/>
      <c r="F275" s="285"/>
      <c r="G275" s="285"/>
      <c r="H275" s="286"/>
      <c r="I275" s="75"/>
    </row>
    <row r="276" spans="1:9" x14ac:dyDescent="0.2">
      <c r="A276" s="83">
        <v>37207</v>
      </c>
      <c r="B276" s="285" t="s">
        <v>461</v>
      </c>
      <c r="C276" s="285"/>
      <c r="D276" s="285"/>
      <c r="E276" s="285"/>
      <c r="F276" s="285"/>
      <c r="G276" s="285"/>
      <c r="H276" s="286"/>
      <c r="I276" s="75"/>
    </row>
    <row r="277" spans="1:9" x14ac:dyDescent="0.2">
      <c r="A277" s="83">
        <v>37301</v>
      </c>
      <c r="B277" s="285" t="s">
        <v>462</v>
      </c>
      <c r="C277" s="285"/>
      <c r="D277" s="285"/>
      <c r="E277" s="285"/>
      <c r="F277" s="285"/>
      <c r="G277" s="285"/>
      <c r="H277" s="286"/>
      <c r="I277" s="75"/>
    </row>
    <row r="278" spans="1:9" x14ac:dyDescent="0.2">
      <c r="A278" s="83">
        <v>37302</v>
      </c>
      <c r="B278" s="285" t="s">
        <v>463</v>
      </c>
      <c r="C278" s="285"/>
      <c r="D278" s="285"/>
      <c r="E278" s="285"/>
      <c r="F278" s="285"/>
      <c r="G278" s="285"/>
      <c r="H278" s="286"/>
      <c r="I278" s="75"/>
    </row>
    <row r="279" spans="1:9" x14ac:dyDescent="0.2">
      <c r="A279" s="83">
        <v>37303</v>
      </c>
      <c r="B279" s="285" t="s">
        <v>464</v>
      </c>
      <c r="C279" s="285"/>
      <c r="D279" s="285"/>
      <c r="E279" s="285"/>
      <c r="F279" s="285"/>
      <c r="G279" s="285"/>
      <c r="H279" s="286"/>
      <c r="I279" s="75"/>
    </row>
    <row r="280" spans="1:9" x14ac:dyDescent="0.2">
      <c r="A280" s="83">
        <v>37304</v>
      </c>
      <c r="B280" s="285" t="s">
        <v>465</v>
      </c>
      <c r="C280" s="285"/>
      <c r="D280" s="285"/>
      <c r="E280" s="285"/>
      <c r="F280" s="285"/>
      <c r="G280" s="285"/>
      <c r="H280" s="286"/>
      <c r="I280" s="75"/>
    </row>
    <row r="281" spans="1:9" x14ac:dyDescent="0.2">
      <c r="A281" s="83">
        <v>37501</v>
      </c>
      <c r="B281" s="285" t="s">
        <v>466</v>
      </c>
      <c r="C281" s="285"/>
      <c r="D281" s="285"/>
      <c r="E281" s="285"/>
      <c r="F281" s="285"/>
      <c r="G281" s="285"/>
      <c r="H281" s="286"/>
      <c r="I281" s="75"/>
    </row>
    <row r="282" spans="1:9" x14ac:dyDescent="0.2">
      <c r="A282" s="83">
        <v>37502</v>
      </c>
      <c r="B282" s="285" t="s">
        <v>467</v>
      </c>
      <c r="C282" s="285"/>
      <c r="D282" s="285"/>
      <c r="E282" s="285"/>
      <c r="F282" s="285"/>
      <c r="G282" s="285"/>
      <c r="H282" s="286"/>
      <c r="I282" s="75"/>
    </row>
    <row r="283" spans="1:9" x14ac:dyDescent="0.2">
      <c r="A283" s="83">
        <v>37503</v>
      </c>
      <c r="B283" s="285" t="s">
        <v>468</v>
      </c>
      <c r="C283" s="285"/>
      <c r="D283" s="285"/>
      <c r="E283" s="285"/>
      <c r="F283" s="285"/>
      <c r="G283" s="285"/>
      <c r="H283" s="286"/>
      <c r="I283" s="75"/>
    </row>
    <row r="284" spans="1:9" x14ac:dyDescent="0.2">
      <c r="A284" s="83">
        <v>37504</v>
      </c>
      <c r="B284" s="285" t="s">
        <v>73</v>
      </c>
      <c r="C284" s="285"/>
      <c r="D284" s="285"/>
      <c r="E284" s="285"/>
      <c r="F284" s="285"/>
      <c r="G284" s="285"/>
      <c r="H284" s="286"/>
      <c r="I284" s="75"/>
    </row>
    <row r="285" spans="1:9" x14ac:dyDescent="0.2">
      <c r="A285" s="83">
        <v>37601</v>
      </c>
      <c r="B285" s="285" t="s">
        <v>469</v>
      </c>
      <c r="C285" s="285"/>
      <c r="D285" s="285"/>
      <c r="E285" s="285"/>
      <c r="F285" s="285"/>
      <c r="G285" s="285"/>
      <c r="H285" s="286"/>
      <c r="I285" s="75"/>
    </row>
    <row r="286" spans="1:9" x14ac:dyDescent="0.2">
      <c r="A286" s="83">
        <v>37602</v>
      </c>
      <c r="B286" s="285" t="s">
        <v>470</v>
      </c>
      <c r="C286" s="285"/>
      <c r="D286" s="285"/>
      <c r="E286" s="285"/>
      <c r="F286" s="285"/>
      <c r="G286" s="285"/>
      <c r="H286" s="286"/>
      <c r="I286" s="75"/>
    </row>
    <row r="287" spans="1:9" x14ac:dyDescent="0.2">
      <c r="A287" s="83">
        <v>37701</v>
      </c>
      <c r="B287" s="285" t="s">
        <v>471</v>
      </c>
      <c r="C287" s="285"/>
      <c r="D287" s="285"/>
      <c r="E287" s="285"/>
      <c r="F287" s="285"/>
      <c r="G287" s="285"/>
      <c r="H287" s="286"/>
      <c r="I287" s="75"/>
    </row>
    <row r="288" spans="1:9" x14ac:dyDescent="0.2">
      <c r="A288" s="83">
        <v>37801</v>
      </c>
      <c r="B288" s="285" t="s">
        <v>472</v>
      </c>
      <c r="C288" s="285"/>
      <c r="D288" s="285"/>
      <c r="E288" s="285"/>
      <c r="F288" s="285"/>
      <c r="G288" s="285"/>
      <c r="H288" s="286"/>
      <c r="I288" s="75"/>
    </row>
    <row r="289" spans="1:9" x14ac:dyDescent="0.2">
      <c r="A289" s="83">
        <v>37802</v>
      </c>
      <c r="B289" s="285" t="s">
        <v>473</v>
      </c>
      <c r="C289" s="285"/>
      <c r="D289" s="285"/>
      <c r="E289" s="285"/>
      <c r="F289" s="285"/>
      <c r="G289" s="285"/>
      <c r="H289" s="286"/>
      <c r="I289" s="75"/>
    </row>
    <row r="290" spans="1:9" x14ac:dyDescent="0.2">
      <c r="A290" s="83">
        <v>37901</v>
      </c>
      <c r="B290" s="285" t="s">
        <v>474</v>
      </c>
      <c r="C290" s="285"/>
      <c r="D290" s="285"/>
      <c r="E290" s="285"/>
      <c r="F290" s="285"/>
      <c r="G290" s="285"/>
      <c r="H290" s="286"/>
      <c r="I290" s="75"/>
    </row>
    <row r="291" spans="1:9" x14ac:dyDescent="0.2">
      <c r="A291" s="83">
        <v>38101</v>
      </c>
      <c r="B291" s="285" t="s">
        <v>475</v>
      </c>
      <c r="C291" s="285"/>
      <c r="D291" s="285"/>
      <c r="E291" s="285"/>
      <c r="F291" s="285"/>
      <c r="G291" s="285"/>
      <c r="H291" s="286"/>
      <c r="I291" s="75"/>
    </row>
    <row r="292" spans="1:9" x14ac:dyDescent="0.2">
      <c r="A292" s="83">
        <v>38102</v>
      </c>
      <c r="B292" s="285" t="s">
        <v>476</v>
      </c>
      <c r="C292" s="285"/>
      <c r="D292" s="285"/>
      <c r="E292" s="285"/>
      <c r="F292" s="285"/>
      <c r="G292" s="285"/>
      <c r="H292" s="286"/>
      <c r="I292" s="75"/>
    </row>
    <row r="293" spans="1:9" x14ac:dyDescent="0.2">
      <c r="A293" s="83">
        <v>38103</v>
      </c>
      <c r="B293" s="285" t="s">
        <v>477</v>
      </c>
      <c r="C293" s="285"/>
      <c r="D293" s="285"/>
      <c r="E293" s="285"/>
      <c r="F293" s="285"/>
      <c r="G293" s="285"/>
      <c r="H293" s="286"/>
      <c r="I293" s="75"/>
    </row>
    <row r="294" spans="1:9" x14ac:dyDescent="0.2">
      <c r="A294" s="83">
        <v>38201</v>
      </c>
      <c r="B294" s="285" t="s">
        <v>478</v>
      </c>
      <c r="C294" s="285"/>
      <c r="D294" s="285"/>
      <c r="E294" s="285"/>
      <c r="F294" s="285"/>
      <c r="G294" s="285"/>
      <c r="H294" s="286"/>
      <c r="I294" s="75"/>
    </row>
    <row r="295" spans="1:9" x14ac:dyDescent="0.2">
      <c r="A295" s="83">
        <v>38301</v>
      </c>
      <c r="B295" s="285" t="s">
        <v>479</v>
      </c>
      <c r="C295" s="285"/>
      <c r="D295" s="285"/>
      <c r="E295" s="285"/>
      <c r="F295" s="285"/>
      <c r="G295" s="285"/>
      <c r="H295" s="286"/>
      <c r="I295" s="75"/>
    </row>
    <row r="296" spans="1:9" x14ac:dyDescent="0.2">
      <c r="A296" s="83">
        <v>38401</v>
      </c>
      <c r="B296" s="285" t="s">
        <v>480</v>
      </c>
      <c r="C296" s="285"/>
      <c r="D296" s="285"/>
      <c r="E296" s="285"/>
      <c r="F296" s="285"/>
      <c r="G296" s="285"/>
      <c r="H296" s="286"/>
      <c r="I296" s="75"/>
    </row>
    <row r="297" spans="1:9" x14ac:dyDescent="0.2">
      <c r="A297" s="83">
        <v>38501</v>
      </c>
      <c r="B297" s="285" t="s">
        <v>481</v>
      </c>
      <c r="C297" s="285"/>
      <c r="D297" s="285"/>
      <c r="E297" s="285"/>
      <c r="F297" s="285"/>
      <c r="G297" s="285"/>
      <c r="H297" s="286"/>
      <c r="I297" s="75"/>
    </row>
    <row r="298" spans="1:9" x14ac:dyDescent="0.2">
      <c r="A298" s="83">
        <v>39101</v>
      </c>
      <c r="B298" s="285" t="s">
        <v>482</v>
      </c>
      <c r="C298" s="285"/>
      <c r="D298" s="285"/>
      <c r="E298" s="285"/>
      <c r="F298" s="285"/>
      <c r="G298" s="285"/>
      <c r="H298" s="286"/>
      <c r="I298" s="75"/>
    </row>
    <row r="299" spans="1:9" x14ac:dyDescent="0.2">
      <c r="A299" s="83">
        <v>39201</v>
      </c>
      <c r="B299" s="285" t="s">
        <v>483</v>
      </c>
      <c r="C299" s="285"/>
      <c r="D299" s="285"/>
      <c r="E299" s="285"/>
      <c r="F299" s="285"/>
      <c r="G299" s="285"/>
      <c r="H299" s="286"/>
      <c r="I299" s="75"/>
    </row>
    <row r="300" spans="1:9" x14ac:dyDescent="0.2">
      <c r="A300" s="83">
        <v>39202</v>
      </c>
      <c r="B300" s="285" t="s">
        <v>484</v>
      </c>
      <c r="C300" s="285"/>
      <c r="D300" s="285"/>
      <c r="E300" s="285"/>
      <c r="F300" s="285"/>
      <c r="G300" s="285"/>
      <c r="H300" s="286"/>
      <c r="I300" s="75"/>
    </row>
    <row r="301" spans="1:9" x14ac:dyDescent="0.2">
      <c r="A301" s="83">
        <v>39301</v>
      </c>
      <c r="B301" s="285" t="s">
        <v>485</v>
      </c>
      <c r="C301" s="285"/>
      <c r="D301" s="285"/>
      <c r="E301" s="285"/>
      <c r="F301" s="285"/>
      <c r="G301" s="285"/>
      <c r="H301" s="286"/>
      <c r="I301" s="75"/>
    </row>
    <row r="302" spans="1:9" x14ac:dyDescent="0.2">
      <c r="A302" s="83">
        <v>39401</v>
      </c>
      <c r="B302" s="285" t="s">
        <v>486</v>
      </c>
      <c r="C302" s="285"/>
      <c r="D302" s="285"/>
      <c r="E302" s="285"/>
      <c r="F302" s="285"/>
      <c r="G302" s="285"/>
      <c r="H302" s="286"/>
      <c r="I302" s="75"/>
    </row>
    <row r="303" spans="1:9" x14ac:dyDescent="0.2">
      <c r="A303" s="83">
        <v>39402</v>
      </c>
      <c r="B303" s="285" t="s">
        <v>487</v>
      </c>
      <c r="C303" s="285"/>
      <c r="D303" s="285"/>
      <c r="E303" s="285"/>
      <c r="F303" s="285"/>
      <c r="G303" s="285"/>
      <c r="H303" s="286"/>
      <c r="I303" s="75"/>
    </row>
    <row r="304" spans="1:9" x14ac:dyDescent="0.2">
      <c r="A304" s="83">
        <v>39403</v>
      </c>
      <c r="B304" s="285" t="s">
        <v>488</v>
      </c>
      <c r="C304" s="285"/>
      <c r="D304" s="285"/>
      <c r="E304" s="285"/>
      <c r="F304" s="285"/>
      <c r="G304" s="285"/>
      <c r="H304" s="286"/>
      <c r="I304" s="75"/>
    </row>
    <row r="305" spans="1:9" x14ac:dyDescent="0.2">
      <c r="A305" s="83">
        <v>39501</v>
      </c>
      <c r="B305" s="285" t="s">
        <v>489</v>
      </c>
      <c r="C305" s="285"/>
      <c r="D305" s="285"/>
      <c r="E305" s="285"/>
      <c r="F305" s="285"/>
      <c r="G305" s="285"/>
      <c r="H305" s="286"/>
      <c r="I305" s="75"/>
    </row>
    <row r="306" spans="1:9" x14ac:dyDescent="0.2">
      <c r="A306" s="83">
        <v>39601</v>
      </c>
      <c r="B306" s="285" t="s">
        <v>490</v>
      </c>
      <c r="C306" s="285"/>
      <c r="D306" s="285"/>
      <c r="E306" s="285"/>
      <c r="F306" s="285"/>
      <c r="G306" s="285"/>
      <c r="H306" s="286"/>
      <c r="I306" s="75"/>
    </row>
    <row r="307" spans="1:9" x14ac:dyDescent="0.2">
      <c r="A307" s="83">
        <v>39602</v>
      </c>
      <c r="B307" s="285" t="s">
        <v>491</v>
      </c>
      <c r="C307" s="285"/>
      <c r="D307" s="285"/>
      <c r="E307" s="285"/>
      <c r="F307" s="285"/>
      <c r="G307" s="285"/>
      <c r="H307" s="286"/>
      <c r="I307" s="75"/>
    </row>
    <row r="308" spans="1:9" x14ac:dyDescent="0.2">
      <c r="A308" s="83">
        <v>39701</v>
      </c>
      <c r="B308" s="285" t="s">
        <v>492</v>
      </c>
      <c r="C308" s="285"/>
      <c r="D308" s="285"/>
      <c r="E308" s="285"/>
      <c r="F308" s="285"/>
      <c r="G308" s="285"/>
      <c r="H308" s="286"/>
      <c r="I308" s="75"/>
    </row>
    <row r="309" spans="1:9" x14ac:dyDescent="0.2">
      <c r="A309" s="83">
        <v>39801</v>
      </c>
      <c r="B309" s="285" t="s">
        <v>493</v>
      </c>
      <c r="C309" s="285"/>
      <c r="D309" s="285"/>
      <c r="E309" s="285"/>
      <c r="F309" s="285"/>
      <c r="G309" s="285"/>
      <c r="H309" s="286"/>
      <c r="I309" s="75"/>
    </row>
    <row r="310" spans="1:9" x14ac:dyDescent="0.2">
      <c r="A310" s="83">
        <v>39901</v>
      </c>
      <c r="B310" s="285" t="s">
        <v>494</v>
      </c>
      <c r="C310" s="285"/>
      <c r="D310" s="285"/>
      <c r="E310" s="285"/>
      <c r="F310" s="285"/>
      <c r="G310" s="285"/>
      <c r="H310" s="286"/>
      <c r="I310" s="75"/>
    </row>
    <row r="311" spans="1:9" x14ac:dyDescent="0.2">
      <c r="A311" s="83">
        <v>39902</v>
      </c>
      <c r="B311" s="285" t="s">
        <v>495</v>
      </c>
      <c r="C311" s="285"/>
      <c r="D311" s="285"/>
      <c r="E311" s="285"/>
      <c r="F311" s="285"/>
      <c r="G311" s="285"/>
      <c r="H311" s="286"/>
      <c r="I311" s="75"/>
    </row>
    <row r="312" spans="1:9" x14ac:dyDescent="0.2">
      <c r="A312" s="83">
        <v>39904</v>
      </c>
      <c r="B312" s="285" t="s">
        <v>496</v>
      </c>
      <c r="C312" s="285"/>
      <c r="D312" s="285"/>
      <c r="E312" s="285"/>
      <c r="F312" s="285"/>
      <c r="G312" s="285"/>
      <c r="H312" s="286"/>
      <c r="I312" s="75"/>
    </row>
    <row r="313" spans="1:9" x14ac:dyDescent="0.2">
      <c r="A313" s="83">
        <v>39905</v>
      </c>
      <c r="B313" s="285" t="s">
        <v>497</v>
      </c>
      <c r="C313" s="285"/>
      <c r="D313" s="285"/>
      <c r="E313" s="285"/>
      <c r="F313" s="285"/>
      <c r="G313" s="285"/>
      <c r="H313" s="286"/>
      <c r="I313" s="75"/>
    </row>
    <row r="314" spans="1:9" x14ac:dyDescent="0.2">
      <c r="A314" s="83">
        <v>39906</v>
      </c>
      <c r="B314" s="285" t="s">
        <v>498</v>
      </c>
      <c r="C314" s="285"/>
      <c r="D314" s="285"/>
      <c r="E314" s="285"/>
      <c r="F314" s="285"/>
      <c r="G314" s="285"/>
      <c r="H314" s="286"/>
      <c r="I314" s="75"/>
    </row>
    <row r="315" spans="1:9" x14ac:dyDescent="0.2">
      <c r="A315" s="83">
        <v>39907</v>
      </c>
      <c r="B315" s="285" t="s">
        <v>499</v>
      </c>
      <c r="C315" s="285"/>
      <c r="D315" s="285"/>
      <c r="E315" s="285"/>
      <c r="F315" s="285"/>
      <c r="G315" s="285"/>
      <c r="H315" s="286"/>
      <c r="I315" s="75"/>
    </row>
    <row r="316" spans="1:9" x14ac:dyDescent="0.2">
      <c r="A316" s="83">
        <v>39908</v>
      </c>
      <c r="B316" s="285" t="s">
        <v>500</v>
      </c>
      <c r="C316" s="285"/>
      <c r="D316" s="285"/>
      <c r="E316" s="285"/>
      <c r="F316" s="285"/>
      <c r="G316" s="285"/>
      <c r="H316" s="286"/>
      <c r="I316" s="75"/>
    </row>
    <row r="317" spans="1:9" x14ac:dyDescent="0.2">
      <c r="A317" s="83">
        <v>39909</v>
      </c>
      <c r="B317" s="285" t="s">
        <v>501</v>
      </c>
      <c r="C317" s="285"/>
      <c r="D317" s="285"/>
      <c r="E317" s="285"/>
      <c r="F317" s="285"/>
      <c r="G317" s="285"/>
      <c r="H317" s="286"/>
      <c r="I317" s="75"/>
    </row>
    <row r="318" spans="1:9" x14ac:dyDescent="0.2">
      <c r="A318" s="83">
        <v>39910</v>
      </c>
      <c r="B318" s="285" t="s">
        <v>502</v>
      </c>
      <c r="C318" s="285"/>
      <c r="D318" s="285"/>
      <c r="E318" s="285"/>
      <c r="F318" s="285"/>
      <c r="G318" s="285"/>
      <c r="H318" s="286"/>
      <c r="I318" s="75"/>
    </row>
    <row r="319" spans="1:9" x14ac:dyDescent="0.2">
      <c r="A319" s="83">
        <v>4000</v>
      </c>
      <c r="B319" s="285" t="s">
        <v>503</v>
      </c>
      <c r="C319" s="285"/>
      <c r="D319" s="285"/>
      <c r="E319" s="285"/>
      <c r="F319" s="285"/>
      <c r="G319" s="285"/>
      <c r="H319" s="286"/>
      <c r="I319" s="75"/>
    </row>
    <row r="320" spans="1:9" x14ac:dyDescent="0.2">
      <c r="A320" s="83">
        <v>41501</v>
      </c>
      <c r="B320" s="285" t="s">
        <v>504</v>
      </c>
      <c r="C320" s="285"/>
      <c r="D320" s="285"/>
      <c r="E320" s="285"/>
      <c r="F320" s="285"/>
      <c r="G320" s="285"/>
      <c r="H320" s="286"/>
      <c r="I320" s="75"/>
    </row>
    <row r="321" spans="1:9" x14ac:dyDescent="0.2">
      <c r="A321" s="83">
        <v>41601</v>
      </c>
      <c r="B321" s="285" t="s">
        <v>505</v>
      </c>
      <c r="C321" s="285"/>
      <c r="D321" s="285"/>
      <c r="E321" s="285"/>
      <c r="F321" s="285"/>
      <c r="G321" s="285"/>
      <c r="H321" s="286"/>
      <c r="I321" s="75"/>
    </row>
    <row r="322" spans="1:9" x14ac:dyDescent="0.2">
      <c r="A322" s="83">
        <v>43101</v>
      </c>
      <c r="B322" s="285" t="s">
        <v>506</v>
      </c>
      <c r="C322" s="285"/>
      <c r="D322" s="285"/>
      <c r="E322" s="285"/>
      <c r="F322" s="285"/>
      <c r="G322" s="285"/>
      <c r="H322" s="286"/>
      <c r="I322" s="75"/>
    </row>
    <row r="323" spans="1:9" x14ac:dyDescent="0.2">
      <c r="A323" s="83">
        <v>43201</v>
      </c>
      <c r="B323" s="285" t="s">
        <v>507</v>
      </c>
      <c r="C323" s="285"/>
      <c r="D323" s="285"/>
      <c r="E323" s="285"/>
      <c r="F323" s="285"/>
      <c r="G323" s="285"/>
      <c r="H323" s="286"/>
      <c r="I323" s="75"/>
    </row>
    <row r="324" spans="1:9" x14ac:dyDescent="0.2">
      <c r="A324" s="83">
        <v>43301</v>
      </c>
      <c r="B324" s="285" t="s">
        <v>508</v>
      </c>
      <c r="C324" s="285"/>
      <c r="D324" s="285"/>
      <c r="E324" s="285"/>
      <c r="F324" s="285"/>
      <c r="G324" s="285"/>
      <c r="H324" s="286"/>
      <c r="I324" s="75"/>
    </row>
    <row r="325" spans="1:9" x14ac:dyDescent="0.2">
      <c r="A325" s="83">
        <v>43401</v>
      </c>
      <c r="B325" s="285" t="s">
        <v>509</v>
      </c>
      <c r="C325" s="285"/>
      <c r="D325" s="285"/>
      <c r="E325" s="285"/>
      <c r="F325" s="285"/>
      <c r="G325" s="285"/>
      <c r="H325" s="286"/>
      <c r="I325" s="75"/>
    </row>
    <row r="326" spans="1:9" x14ac:dyDescent="0.2">
      <c r="A326" s="83">
        <v>43501</v>
      </c>
      <c r="B326" s="285" t="s">
        <v>510</v>
      </c>
      <c r="C326" s="285"/>
      <c r="D326" s="285"/>
      <c r="E326" s="285"/>
      <c r="F326" s="285"/>
      <c r="G326" s="285"/>
      <c r="H326" s="286"/>
      <c r="I326" s="75"/>
    </row>
    <row r="327" spans="1:9" x14ac:dyDescent="0.2">
      <c r="A327" s="83">
        <v>43601</v>
      </c>
      <c r="B327" s="285" t="s">
        <v>511</v>
      </c>
      <c r="C327" s="285"/>
      <c r="D327" s="285"/>
      <c r="E327" s="285"/>
      <c r="F327" s="285"/>
      <c r="G327" s="285"/>
      <c r="H327" s="286"/>
      <c r="I327" s="75"/>
    </row>
    <row r="328" spans="1:9" x14ac:dyDescent="0.2">
      <c r="A328" s="83">
        <v>43701</v>
      </c>
      <c r="B328" s="285" t="s">
        <v>512</v>
      </c>
      <c r="C328" s="285"/>
      <c r="D328" s="285"/>
      <c r="E328" s="285"/>
      <c r="F328" s="285"/>
      <c r="G328" s="285"/>
      <c r="H328" s="286"/>
      <c r="I328" s="75"/>
    </row>
    <row r="329" spans="1:9" x14ac:dyDescent="0.2">
      <c r="A329" s="83">
        <v>43801</v>
      </c>
      <c r="B329" s="285" t="s">
        <v>513</v>
      </c>
      <c r="C329" s="285"/>
      <c r="D329" s="285"/>
      <c r="E329" s="285"/>
      <c r="F329" s="285"/>
      <c r="G329" s="285"/>
      <c r="H329" s="286"/>
      <c r="I329" s="75"/>
    </row>
    <row r="330" spans="1:9" x14ac:dyDescent="0.2">
      <c r="A330" s="83">
        <v>43901</v>
      </c>
      <c r="B330" s="285" t="s">
        <v>514</v>
      </c>
      <c r="C330" s="285"/>
      <c r="D330" s="285"/>
      <c r="E330" s="285"/>
      <c r="F330" s="285"/>
      <c r="G330" s="285"/>
      <c r="H330" s="286"/>
      <c r="I330" s="75"/>
    </row>
    <row r="331" spans="1:9" x14ac:dyDescent="0.2">
      <c r="A331" s="83">
        <v>43902</v>
      </c>
      <c r="B331" s="285" t="s">
        <v>515</v>
      </c>
      <c r="C331" s="285"/>
      <c r="D331" s="285"/>
      <c r="E331" s="285"/>
      <c r="F331" s="285"/>
      <c r="G331" s="285"/>
      <c r="H331" s="286"/>
      <c r="I331" s="75"/>
    </row>
    <row r="332" spans="1:9" x14ac:dyDescent="0.2">
      <c r="A332" s="83">
        <v>44101</v>
      </c>
      <c r="B332" s="285" t="s">
        <v>516</v>
      </c>
      <c r="C332" s="285"/>
      <c r="D332" s="285"/>
      <c r="E332" s="285"/>
      <c r="F332" s="285"/>
      <c r="G332" s="285"/>
      <c r="H332" s="286"/>
      <c r="I332" s="75"/>
    </row>
    <row r="333" spans="1:9" x14ac:dyDescent="0.2">
      <c r="A333" s="83">
        <v>44102</v>
      </c>
      <c r="B333" s="285" t="s">
        <v>517</v>
      </c>
      <c r="C333" s="285"/>
      <c r="D333" s="285"/>
      <c r="E333" s="285"/>
      <c r="F333" s="285"/>
      <c r="G333" s="285"/>
      <c r="H333" s="286"/>
      <c r="I333" s="75"/>
    </row>
    <row r="334" spans="1:9" x14ac:dyDescent="0.2">
      <c r="A334" s="83">
        <v>44103</v>
      </c>
      <c r="B334" s="285" t="s">
        <v>518</v>
      </c>
      <c r="C334" s="285"/>
      <c r="D334" s="285"/>
      <c r="E334" s="285"/>
      <c r="F334" s="285"/>
      <c r="G334" s="285"/>
      <c r="H334" s="286"/>
      <c r="I334" s="75"/>
    </row>
    <row r="335" spans="1:9" x14ac:dyDescent="0.2">
      <c r="A335" s="83">
        <v>44104</v>
      </c>
      <c r="B335" s="285" t="s">
        <v>519</v>
      </c>
      <c r="C335" s="285"/>
      <c r="D335" s="285"/>
      <c r="E335" s="285"/>
      <c r="F335" s="285"/>
      <c r="G335" s="285"/>
      <c r="H335" s="286"/>
      <c r="I335" s="75"/>
    </row>
    <row r="336" spans="1:9" x14ac:dyDescent="0.2">
      <c r="A336" s="83">
        <v>44105</v>
      </c>
      <c r="B336" s="285" t="s">
        <v>520</v>
      </c>
      <c r="C336" s="285"/>
      <c r="D336" s="285"/>
      <c r="E336" s="285"/>
      <c r="F336" s="285"/>
      <c r="G336" s="285"/>
      <c r="H336" s="286"/>
      <c r="I336" s="75"/>
    </row>
    <row r="337" spans="1:9" x14ac:dyDescent="0.2">
      <c r="A337" s="83">
        <v>44106</v>
      </c>
      <c r="B337" s="285" t="s">
        <v>521</v>
      </c>
      <c r="C337" s="285"/>
      <c r="D337" s="285"/>
      <c r="E337" s="285"/>
      <c r="F337" s="285"/>
      <c r="G337" s="285"/>
      <c r="H337" s="286"/>
      <c r="I337" s="75"/>
    </row>
    <row r="338" spans="1:9" x14ac:dyDescent="0.2">
      <c r="A338" s="83">
        <v>44401</v>
      </c>
      <c r="B338" s="285" t="s">
        <v>522</v>
      </c>
      <c r="C338" s="285"/>
      <c r="D338" s="285"/>
      <c r="E338" s="285"/>
      <c r="F338" s="285"/>
      <c r="G338" s="285"/>
      <c r="H338" s="286"/>
      <c r="I338" s="75"/>
    </row>
    <row r="339" spans="1:9" x14ac:dyDescent="0.2">
      <c r="A339" s="83">
        <v>44402</v>
      </c>
      <c r="B339" s="285" t="s">
        <v>523</v>
      </c>
      <c r="C339" s="285"/>
      <c r="D339" s="285"/>
      <c r="E339" s="285"/>
      <c r="F339" s="285"/>
      <c r="G339" s="285"/>
      <c r="H339" s="286"/>
      <c r="I339" s="75"/>
    </row>
    <row r="340" spans="1:9" x14ac:dyDescent="0.2">
      <c r="A340" s="83">
        <v>44801</v>
      </c>
      <c r="B340" s="285" t="s">
        <v>524</v>
      </c>
      <c r="C340" s="285"/>
      <c r="D340" s="285"/>
      <c r="E340" s="285"/>
      <c r="F340" s="285"/>
      <c r="G340" s="285"/>
      <c r="H340" s="286"/>
      <c r="I340" s="75"/>
    </row>
    <row r="341" spans="1:9" x14ac:dyDescent="0.2">
      <c r="A341" s="83">
        <v>45201</v>
      </c>
      <c r="B341" s="285" t="s">
        <v>525</v>
      </c>
      <c r="C341" s="285"/>
      <c r="D341" s="285"/>
      <c r="E341" s="285"/>
      <c r="F341" s="285"/>
      <c r="G341" s="285"/>
      <c r="H341" s="286"/>
      <c r="I341" s="75"/>
    </row>
    <row r="342" spans="1:9" x14ac:dyDescent="0.2">
      <c r="A342" s="83">
        <v>45202</v>
      </c>
      <c r="B342" s="285" t="s">
        <v>526</v>
      </c>
      <c r="C342" s="285"/>
      <c r="D342" s="285"/>
      <c r="E342" s="285"/>
      <c r="F342" s="285"/>
      <c r="G342" s="285"/>
      <c r="H342" s="286"/>
      <c r="I342" s="75"/>
    </row>
    <row r="343" spans="1:9" x14ac:dyDescent="0.2">
      <c r="A343" s="83">
        <v>45203</v>
      </c>
      <c r="B343" s="285" t="s">
        <v>527</v>
      </c>
      <c r="C343" s="285"/>
      <c r="D343" s="285"/>
      <c r="E343" s="285"/>
      <c r="F343" s="285"/>
      <c r="G343" s="285"/>
      <c r="H343" s="286"/>
      <c r="I343" s="75"/>
    </row>
    <row r="344" spans="1:9" x14ac:dyDescent="0.2">
      <c r="A344" s="83">
        <v>45901</v>
      </c>
      <c r="B344" s="285" t="s">
        <v>528</v>
      </c>
      <c r="C344" s="285"/>
      <c r="D344" s="285"/>
      <c r="E344" s="285"/>
      <c r="F344" s="285"/>
      <c r="G344" s="285"/>
      <c r="H344" s="286"/>
      <c r="I344" s="75"/>
    </row>
    <row r="345" spans="1:9" x14ac:dyDescent="0.2">
      <c r="A345" s="83">
        <v>45902</v>
      </c>
      <c r="B345" s="285" t="s">
        <v>529</v>
      </c>
      <c r="C345" s="285"/>
      <c r="D345" s="285"/>
      <c r="E345" s="285"/>
      <c r="F345" s="285"/>
      <c r="G345" s="285"/>
      <c r="H345" s="286"/>
      <c r="I345" s="75"/>
    </row>
    <row r="346" spans="1:9" x14ac:dyDescent="0.2">
      <c r="A346" s="83">
        <v>46101</v>
      </c>
      <c r="B346" s="285" t="s">
        <v>530</v>
      </c>
      <c r="C346" s="285"/>
      <c r="D346" s="285"/>
      <c r="E346" s="285"/>
      <c r="F346" s="285"/>
      <c r="G346" s="285"/>
      <c r="H346" s="286"/>
      <c r="I346" s="75"/>
    </row>
    <row r="347" spans="1:9" x14ac:dyDescent="0.2">
      <c r="A347" s="83">
        <v>46102</v>
      </c>
      <c r="B347" s="285" t="s">
        <v>531</v>
      </c>
      <c r="C347" s="285"/>
      <c r="D347" s="285"/>
      <c r="E347" s="285"/>
      <c r="F347" s="285"/>
      <c r="G347" s="285"/>
      <c r="H347" s="286"/>
      <c r="I347" s="75"/>
    </row>
    <row r="348" spans="1:9" x14ac:dyDescent="0.2">
      <c r="A348" s="83">
        <v>47101</v>
      </c>
      <c r="B348" s="285" t="s">
        <v>532</v>
      </c>
      <c r="C348" s="285"/>
      <c r="D348" s="285"/>
      <c r="E348" s="285"/>
      <c r="F348" s="285"/>
      <c r="G348" s="285"/>
      <c r="H348" s="286"/>
      <c r="I348" s="75"/>
    </row>
    <row r="349" spans="1:9" x14ac:dyDescent="0.2">
      <c r="A349" s="83">
        <v>47102</v>
      </c>
      <c r="B349" s="285" t="s">
        <v>533</v>
      </c>
      <c r="C349" s="285"/>
      <c r="D349" s="285"/>
      <c r="E349" s="285"/>
      <c r="F349" s="285"/>
      <c r="G349" s="285"/>
      <c r="H349" s="286"/>
      <c r="I349" s="75"/>
    </row>
    <row r="350" spans="1:9" x14ac:dyDescent="0.2">
      <c r="A350" s="83">
        <v>48101</v>
      </c>
      <c r="B350" s="285" t="s">
        <v>534</v>
      </c>
      <c r="C350" s="285"/>
      <c r="D350" s="285"/>
      <c r="E350" s="285"/>
      <c r="F350" s="285"/>
      <c r="G350" s="285"/>
      <c r="H350" s="286"/>
      <c r="I350" s="75"/>
    </row>
    <row r="351" spans="1:9" x14ac:dyDescent="0.2">
      <c r="A351" s="83">
        <v>48201</v>
      </c>
      <c r="B351" s="285" t="s">
        <v>535</v>
      </c>
      <c r="C351" s="285"/>
      <c r="D351" s="285"/>
      <c r="E351" s="285"/>
      <c r="F351" s="285"/>
      <c r="G351" s="285"/>
      <c r="H351" s="286"/>
      <c r="I351" s="75"/>
    </row>
    <row r="352" spans="1:9" x14ac:dyDescent="0.2">
      <c r="A352" s="83">
        <v>48301</v>
      </c>
      <c r="B352" s="285" t="s">
        <v>536</v>
      </c>
      <c r="C352" s="285"/>
      <c r="D352" s="285"/>
      <c r="E352" s="285"/>
      <c r="F352" s="285"/>
      <c r="G352" s="285"/>
      <c r="H352" s="286"/>
      <c r="I352" s="75"/>
    </row>
    <row r="353" spans="1:9" x14ac:dyDescent="0.2">
      <c r="A353" s="83">
        <v>48401</v>
      </c>
      <c r="B353" s="285" t="s">
        <v>537</v>
      </c>
      <c r="C353" s="285"/>
      <c r="D353" s="285"/>
      <c r="E353" s="285"/>
      <c r="F353" s="285"/>
      <c r="G353" s="285"/>
      <c r="H353" s="286"/>
      <c r="I353" s="75"/>
    </row>
    <row r="354" spans="1:9" x14ac:dyDescent="0.2">
      <c r="A354" s="83">
        <v>48501</v>
      </c>
      <c r="B354" s="285" t="s">
        <v>538</v>
      </c>
      <c r="C354" s="285"/>
      <c r="D354" s="285"/>
      <c r="E354" s="285"/>
      <c r="F354" s="285"/>
      <c r="G354" s="285"/>
      <c r="H354" s="286"/>
      <c r="I354" s="75"/>
    </row>
    <row r="355" spans="1:9" x14ac:dyDescent="0.2">
      <c r="A355" s="83">
        <v>49201</v>
      </c>
      <c r="B355" s="285" t="s">
        <v>539</v>
      </c>
      <c r="C355" s="285"/>
      <c r="D355" s="285"/>
      <c r="E355" s="285"/>
      <c r="F355" s="285"/>
      <c r="G355" s="285"/>
      <c r="H355" s="286"/>
      <c r="I355" s="75"/>
    </row>
    <row r="356" spans="1:9" x14ac:dyDescent="0.2">
      <c r="A356" s="83">
        <v>49202</v>
      </c>
      <c r="B356" s="285" t="s">
        <v>540</v>
      </c>
      <c r="C356" s="285"/>
      <c r="D356" s="285"/>
      <c r="E356" s="285"/>
      <c r="F356" s="285"/>
      <c r="G356" s="285"/>
      <c r="H356" s="286"/>
      <c r="I356" s="75"/>
    </row>
    <row r="357" spans="1:9" x14ac:dyDescent="0.2">
      <c r="A357" s="83">
        <v>5000</v>
      </c>
      <c r="B357" s="285" t="s">
        <v>541</v>
      </c>
      <c r="C357" s="285"/>
      <c r="D357" s="285"/>
      <c r="E357" s="285"/>
      <c r="F357" s="285"/>
      <c r="G357" s="285"/>
      <c r="H357" s="286"/>
      <c r="I357" s="75"/>
    </row>
    <row r="358" spans="1:9" x14ac:dyDescent="0.2">
      <c r="A358" s="83">
        <v>51101</v>
      </c>
      <c r="B358" s="285" t="s">
        <v>542</v>
      </c>
      <c r="C358" s="285"/>
      <c r="D358" s="285"/>
      <c r="E358" s="285"/>
      <c r="F358" s="285"/>
      <c r="G358" s="285"/>
      <c r="H358" s="286"/>
      <c r="I358" s="75"/>
    </row>
    <row r="359" spans="1:9" x14ac:dyDescent="0.2">
      <c r="A359" s="83">
        <v>51301</v>
      </c>
      <c r="B359" s="285" t="s">
        <v>543</v>
      </c>
      <c r="C359" s="285"/>
      <c r="D359" s="285"/>
      <c r="E359" s="285"/>
      <c r="F359" s="285"/>
      <c r="G359" s="285"/>
      <c r="H359" s="286"/>
      <c r="I359" s="75"/>
    </row>
    <row r="360" spans="1:9" x14ac:dyDescent="0.2">
      <c r="A360" s="83">
        <v>51501</v>
      </c>
      <c r="B360" s="285" t="s">
        <v>544</v>
      </c>
      <c r="C360" s="285"/>
      <c r="D360" s="285"/>
      <c r="E360" s="285"/>
      <c r="F360" s="285"/>
      <c r="G360" s="285"/>
      <c r="H360" s="286"/>
      <c r="I360" s="75"/>
    </row>
    <row r="361" spans="1:9" x14ac:dyDescent="0.2">
      <c r="A361" s="83">
        <v>51901</v>
      </c>
      <c r="B361" s="285" t="s">
        <v>545</v>
      </c>
      <c r="C361" s="285"/>
      <c r="D361" s="285"/>
      <c r="E361" s="285"/>
      <c r="F361" s="285"/>
      <c r="G361" s="285"/>
      <c r="H361" s="286"/>
      <c r="I361" s="75"/>
    </row>
    <row r="362" spans="1:9" x14ac:dyDescent="0.2">
      <c r="A362" s="83">
        <v>51902</v>
      </c>
      <c r="B362" s="285" t="s">
        <v>546</v>
      </c>
      <c r="C362" s="285"/>
      <c r="D362" s="285"/>
      <c r="E362" s="285"/>
      <c r="F362" s="285"/>
      <c r="G362" s="285"/>
      <c r="H362" s="286"/>
      <c r="I362" s="75"/>
    </row>
    <row r="363" spans="1:9" x14ac:dyDescent="0.2">
      <c r="A363" s="83">
        <v>52101</v>
      </c>
      <c r="B363" s="285" t="s">
        <v>547</v>
      </c>
      <c r="C363" s="285"/>
      <c r="D363" s="285"/>
      <c r="E363" s="285"/>
      <c r="F363" s="285"/>
      <c r="G363" s="285"/>
      <c r="H363" s="286"/>
      <c r="I363" s="75"/>
    </row>
    <row r="364" spans="1:9" x14ac:dyDescent="0.2">
      <c r="A364" s="83">
        <v>52201</v>
      </c>
      <c r="B364" s="285" t="s">
        <v>548</v>
      </c>
      <c r="C364" s="285"/>
      <c r="D364" s="285"/>
      <c r="E364" s="285"/>
      <c r="F364" s="285"/>
      <c r="G364" s="285"/>
      <c r="H364" s="286"/>
      <c r="I364" s="75"/>
    </row>
    <row r="365" spans="1:9" x14ac:dyDescent="0.2">
      <c r="A365" s="83">
        <v>52301</v>
      </c>
      <c r="B365" s="285" t="s">
        <v>549</v>
      </c>
      <c r="C365" s="285"/>
      <c r="D365" s="285"/>
      <c r="E365" s="285"/>
      <c r="F365" s="285"/>
      <c r="G365" s="285"/>
      <c r="H365" s="286"/>
      <c r="I365" s="75"/>
    </row>
    <row r="366" spans="1:9" x14ac:dyDescent="0.2">
      <c r="A366" s="83">
        <v>52901</v>
      </c>
      <c r="B366" s="285" t="s">
        <v>550</v>
      </c>
      <c r="C366" s="285"/>
      <c r="D366" s="285"/>
      <c r="E366" s="285"/>
      <c r="F366" s="285"/>
      <c r="G366" s="285"/>
      <c r="H366" s="286"/>
      <c r="I366" s="75"/>
    </row>
    <row r="367" spans="1:9" x14ac:dyDescent="0.2">
      <c r="A367" s="83">
        <v>53101</v>
      </c>
      <c r="B367" s="285" t="s">
        <v>551</v>
      </c>
      <c r="C367" s="285"/>
      <c r="D367" s="285"/>
      <c r="E367" s="285"/>
      <c r="F367" s="285"/>
      <c r="G367" s="285"/>
      <c r="H367" s="286"/>
      <c r="I367" s="75"/>
    </row>
    <row r="368" spans="1:9" x14ac:dyDescent="0.2">
      <c r="A368" s="83">
        <v>53201</v>
      </c>
      <c r="B368" s="285" t="s">
        <v>552</v>
      </c>
      <c r="C368" s="285"/>
      <c r="D368" s="285"/>
      <c r="E368" s="285"/>
      <c r="F368" s="285"/>
      <c r="G368" s="285"/>
      <c r="H368" s="286"/>
      <c r="I368" s="75"/>
    </row>
    <row r="369" spans="1:9" x14ac:dyDescent="0.2">
      <c r="A369" s="83">
        <v>54101</v>
      </c>
      <c r="B369" s="285" t="s">
        <v>553</v>
      </c>
      <c r="C369" s="285"/>
      <c r="D369" s="285"/>
      <c r="E369" s="285"/>
      <c r="F369" s="285"/>
      <c r="G369" s="285"/>
      <c r="H369" s="286"/>
      <c r="I369" s="75"/>
    </row>
    <row r="370" spans="1:9" x14ac:dyDescent="0.2">
      <c r="A370" s="83">
        <v>54102</v>
      </c>
      <c r="B370" s="285" t="s">
        <v>554</v>
      </c>
      <c r="C370" s="285"/>
      <c r="D370" s="285"/>
      <c r="E370" s="285"/>
      <c r="F370" s="285"/>
      <c r="G370" s="285"/>
      <c r="H370" s="286"/>
      <c r="I370" s="75"/>
    </row>
    <row r="371" spans="1:9" x14ac:dyDescent="0.2">
      <c r="A371" s="83">
        <v>54103</v>
      </c>
      <c r="B371" s="285" t="s">
        <v>555</v>
      </c>
      <c r="C371" s="285"/>
      <c r="D371" s="285"/>
      <c r="E371" s="285"/>
      <c r="F371" s="285"/>
      <c r="G371" s="285"/>
      <c r="H371" s="286"/>
      <c r="I371" s="75"/>
    </row>
    <row r="372" spans="1:9" x14ac:dyDescent="0.2">
      <c r="A372" s="83">
        <v>54104</v>
      </c>
      <c r="B372" s="285" t="s">
        <v>556</v>
      </c>
      <c r="C372" s="285"/>
      <c r="D372" s="285"/>
      <c r="E372" s="285"/>
      <c r="F372" s="285"/>
      <c r="G372" s="285"/>
      <c r="H372" s="286"/>
      <c r="I372" s="75"/>
    </row>
    <row r="373" spans="1:9" x14ac:dyDescent="0.2">
      <c r="A373" s="83">
        <v>54105</v>
      </c>
      <c r="B373" s="285" t="s">
        <v>557</v>
      </c>
      <c r="C373" s="285"/>
      <c r="D373" s="285"/>
      <c r="E373" s="285"/>
      <c r="F373" s="285"/>
      <c r="G373" s="285"/>
      <c r="H373" s="286"/>
      <c r="I373" s="75"/>
    </row>
    <row r="374" spans="1:9" x14ac:dyDescent="0.2">
      <c r="A374" s="83">
        <v>54201</v>
      </c>
      <c r="B374" s="285" t="s">
        <v>558</v>
      </c>
      <c r="C374" s="285"/>
      <c r="D374" s="285"/>
      <c r="E374" s="285"/>
      <c r="F374" s="285"/>
      <c r="G374" s="285"/>
      <c r="H374" s="286"/>
      <c r="I374" s="75"/>
    </row>
    <row r="375" spans="1:9" x14ac:dyDescent="0.2">
      <c r="A375" s="83">
        <v>54301</v>
      </c>
      <c r="B375" s="285" t="s">
        <v>559</v>
      </c>
      <c r="C375" s="285"/>
      <c r="D375" s="285"/>
      <c r="E375" s="285"/>
      <c r="F375" s="285"/>
      <c r="G375" s="285"/>
      <c r="H375" s="286"/>
      <c r="I375" s="75"/>
    </row>
    <row r="376" spans="1:9" x14ac:dyDescent="0.2">
      <c r="A376" s="83">
        <v>54302</v>
      </c>
      <c r="B376" s="285" t="s">
        <v>560</v>
      </c>
      <c r="C376" s="285"/>
      <c r="D376" s="285"/>
      <c r="E376" s="285"/>
      <c r="F376" s="285"/>
      <c r="G376" s="285"/>
      <c r="H376" s="286"/>
      <c r="I376" s="75"/>
    </row>
    <row r="377" spans="1:9" x14ac:dyDescent="0.2">
      <c r="A377" s="83">
        <v>54303</v>
      </c>
      <c r="B377" s="285" t="s">
        <v>561</v>
      </c>
      <c r="C377" s="285"/>
      <c r="D377" s="285"/>
      <c r="E377" s="285"/>
      <c r="F377" s="285"/>
      <c r="G377" s="285"/>
      <c r="H377" s="286"/>
      <c r="I377" s="75"/>
    </row>
    <row r="378" spans="1:9" x14ac:dyDescent="0.2">
      <c r="A378" s="83">
        <v>54401</v>
      </c>
      <c r="B378" s="285" t="s">
        <v>562</v>
      </c>
      <c r="C378" s="285"/>
      <c r="D378" s="285"/>
      <c r="E378" s="285"/>
      <c r="F378" s="285"/>
      <c r="G378" s="285"/>
      <c r="H378" s="286"/>
      <c r="I378" s="75"/>
    </row>
    <row r="379" spans="1:9" x14ac:dyDescent="0.2">
      <c r="A379" s="83">
        <v>54501</v>
      </c>
      <c r="B379" s="285" t="s">
        <v>563</v>
      </c>
      <c r="C379" s="285"/>
      <c r="D379" s="285"/>
      <c r="E379" s="285"/>
      <c r="F379" s="285"/>
      <c r="G379" s="285"/>
      <c r="H379" s="286"/>
      <c r="I379" s="75"/>
    </row>
    <row r="380" spans="1:9" x14ac:dyDescent="0.2">
      <c r="A380" s="83">
        <v>54502</v>
      </c>
      <c r="B380" s="285" t="s">
        <v>564</v>
      </c>
      <c r="C380" s="285"/>
      <c r="D380" s="285"/>
      <c r="E380" s="285"/>
      <c r="F380" s="285"/>
      <c r="G380" s="285"/>
      <c r="H380" s="286"/>
      <c r="I380" s="75"/>
    </row>
    <row r="381" spans="1:9" x14ac:dyDescent="0.2">
      <c r="A381" s="83">
        <v>54503</v>
      </c>
      <c r="B381" s="285" t="s">
        <v>565</v>
      </c>
      <c r="C381" s="285"/>
      <c r="D381" s="285"/>
      <c r="E381" s="285"/>
      <c r="F381" s="285"/>
      <c r="G381" s="285"/>
      <c r="H381" s="286"/>
      <c r="I381" s="75"/>
    </row>
    <row r="382" spans="1:9" x14ac:dyDescent="0.2">
      <c r="A382" s="83">
        <v>54901</v>
      </c>
      <c r="B382" s="285" t="s">
        <v>566</v>
      </c>
      <c r="C382" s="285"/>
      <c r="D382" s="285"/>
      <c r="E382" s="285"/>
      <c r="F382" s="285"/>
      <c r="G382" s="285"/>
      <c r="H382" s="286"/>
      <c r="I382" s="75"/>
    </row>
    <row r="383" spans="1:9" x14ac:dyDescent="0.2">
      <c r="A383" s="83">
        <v>55101</v>
      </c>
      <c r="B383" s="285" t="s">
        <v>567</v>
      </c>
      <c r="C383" s="285"/>
      <c r="D383" s="285"/>
      <c r="E383" s="285"/>
      <c r="F383" s="285"/>
      <c r="G383" s="285"/>
      <c r="H383" s="286"/>
      <c r="I383" s="75"/>
    </row>
    <row r="384" spans="1:9" x14ac:dyDescent="0.2">
      <c r="A384" s="83">
        <v>55102</v>
      </c>
      <c r="B384" s="285" t="s">
        <v>568</v>
      </c>
      <c r="C384" s="285"/>
      <c r="D384" s="285"/>
      <c r="E384" s="285"/>
      <c r="F384" s="285"/>
      <c r="G384" s="285"/>
      <c r="H384" s="286"/>
      <c r="I384" s="75"/>
    </row>
    <row r="385" spans="1:9" x14ac:dyDescent="0.2">
      <c r="A385" s="83">
        <v>56101</v>
      </c>
      <c r="B385" s="285" t="s">
        <v>569</v>
      </c>
      <c r="C385" s="285"/>
      <c r="D385" s="285"/>
      <c r="E385" s="285"/>
      <c r="F385" s="285"/>
      <c r="G385" s="285"/>
      <c r="H385" s="286"/>
      <c r="I385" s="75"/>
    </row>
    <row r="386" spans="1:9" x14ac:dyDescent="0.2">
      <c r="A386" s="83">
        <v>56201</v>
      </c>
      <c r="B386" s="285" t="s">
        <v>570</v>
      </c>
      <c r="C386" s="285"/>
      <c r="D386" s="285"/>
      <c r="E386" s="285"/>
      <c r="F386" s="285"/>
      <c r="G386" s="285"/>
      <c r="H386" s="286"/>
      <c r="I386" s="75"/>
    </row>
    <row r="387" spans="1:9" x14ac:dyDescent="0.2">
      <c r="A387" s="83">
        <v>56301</v>
      </c>
      <c r="B387" s="285" t="s">
        <v>571</v>
      </c>
      <c r="C387" s="285"/>
      <c r="D387" s="285"/>
      <c r="E387" s="285"/>
      <c r="F387" s="285"/>
      <c r="G387" s="285"/>
      <c r="H387" s="286"/>
      <c r="I387" s="75"/>
    </row>
    <row r="388" spans="1:9" x14ac:dyDescent="0.2">
      <c r="A388" s="83">
        <v>56501</v>
      </c>
      <c r="B388" s="285" t="s">
        <v>572</v>
      </c>
      <c r="C388" s="285"/>
      <c r="D388" s="285"/>
      <c r="E388" s="285"/>
      <c r="F388" s="285"/>
      <c r="G388" s="285"/>
      <c r="H388" s="286"/>
      <c r="I388" s="75"/>
    </row>
    <row r="389" spans="1:9" x14ac:dyDescent="0.2">
      <c r="A389" s="83">
        <v>56601</v>
      </c>
      <c r="B389" s="285" t="s">
        <v>573</v>
      </c>
      <c r="C389" s="285"/>
      <c r="D389" s="285"/>
      <c r="E389" s="285"/>
      <c r="F389" s="285"/>
      <c r="G389" s="285"/>
      <c r="H389" s="286"/>
      <c r="I389" s="75"/>
    </row>
    <row r="390" spans="1:9" x14ac:dyDescent="0.2">
      <c r="A390" s="83">
        <v>56701</v>
      </c>
      <c r="B390" s="285" t="s">
        <v>574</v>
      </c>
      <c r="C390" s="285"/>
      <c r="D390" s="285"/>
      <c r="E390" s="285"/>
      <c r="F390" s="285"/>
      <c r="G390" s="285"/>
      <c r="H390" s="286"/>
      <c r="I390" s="75"/>
    </row>
    <row r="391" spans="1:9" x14ac:dyDescent="0.2">
      <c r="A391" s="83">
        <v>56901</v>
      </c>
      <c r="B391" s="285" t="s">
        <v>575</v>
      </c>
      <c r="C391" s="285"/>
      <c r="D391" s="285"/>
      <c r="E391" s="285"/>
      <c r="F391" s="285"/>
      <c r="G391" s="285"/>
      <c r="H391" s="286"/>
      <c r="I391" s="75"/>
    </row>
    <row r="392" spans="1:9" x14ac:dyDescent="0.2">
      <c r="A392" s="83">
        <v>56902</v>
      </c>
      <c r="B392" s="285" t="s">
        <v>576</v>
      </c>
      <c r="C392" s="285"/>
      <c r="D392" s="285"/>
      <c r="E392" s="285"/>
      <c r="F392" s="285"/>
      <c r="G392" s="285"/>
      <c r="H392" s="286"/>
      <c r="I392" s="75"/>
    </row>
    <row r="393" spans="1:9" x14ac:dyDescent="0.2">
      <c r="A393" s="83">
        <v>57101</v>
      </c>
      <c r="B393" s="285" t="s">
        <v>577</v>
      </c>
      <c r="C393" s="285"/>
      <c r="D393" s="285"/>
      <c r="E393" s="285"/>
      <c r="F393" s="285"/>
      <c r="G393" s="285"/>
      <c r="H393" s="286"/>
      <c r="I393" s="75"/>
    </row>
    <row r="394" spans="1:9" x14ac:dyDescent="0.2">
      <c r="A394" s="83">
        <v>57601</v>
      </c>
      <c r="B394" s="285" t="s">
        <v>578</v>
      </c>
      <c r="C394" s="285"/>
      <c r="D394" s="285"/>
      <c r="E394" s="285"/>
      <c r="F394" s="285"/>
      <c r="G394" s="285"/>
      <c r="H394" s="286"/>
      <c r="I394" s="75"/>
    </row>
    <row r="395" spans="1:9" x14ac:dyDescent="0.2">
      <c r="A395" s="83">
        <v>57701</v>
      </c>
      <c r="B395" s="285" t="s">
        <v>579</v>
      </c>
      <c r="C395" s="285"/>
      <c r="D395" s="285"/>
      <c r="E395" s="285"/>
      <c r="F395" s="285"/>
      <c r="G395" s="285"/>
      <c r="H395" s="286"/>
      <c r="I395" s="75"/>
    </row>
    <row r="396" spans="1:9" x14ac:dyDescent="0.2">
      <c r="A396" s="83">
        <v>58101</v>
      </c>
      <c r="B396" s="285" t="s">
        <v>580</v>
      </c>
      <c r="C396" s="285"/>
      <c r="D396" s="285"/>
      <c r="E396" s="285"/>
      <c r="F396" s="285"/>
      <c r="G396" s="285"/>
      <c r="H396" s="286"/>
      <c r="I396" s="75"/>
    </row>
    <row r="397" spans="1:9" x14ac:dyDescent="0.2">
      <c r="A397" s="83">
        <v>58301</v>
      </c>
      <c r="B397" s="285" t="s">
        <v>581</v>
      </c>
      <c r="C397" s="285"/>
      <c r="D397" s="285"/>
      <c r="E397" s="285"/>
      <c r="F397" s="285"/>
      <c r="G397" s="285"/>
      <c r="H397" s="286"/>
      <c r="I397" s="75"/>
    </row>
    <row r="398" spans="1:9" x14ac:dyDescent="0.2">
      <c r="A398" s="83">
        <v>58901</v>
      </c>
      <c r="B398" s="285" t="s">
        <v>582</v>
      </c>
      <c r="C398" s="285"/>
      <c r="D398" s="285"/>
      <c r="E398" s="285"/>
      <c r="F398" s="285"/>
      <c r="G398" s="285"/>
      <c r="H398" s="286"/>
      <c r="I398" s="75"/>
    </row>
    <row r="399" spans="1:9" x14ac:dyDescent="0.2">
      <c r="A399" s="83">
        <v>58902</v>
      </c>
      <c r="B399" s="285" t="s">
        <v>583</v>
      </c>
      <c r="C399" s="285"/>
      <c r="D399" s="285"/>
      <c r="E399" s="285"/>
      <c r="F399" s="285"/>
      <c r="G399" s="285"/>
      <c r="H399" s="286"/>
      <c r="I399" s="75"/>
    </row>
    <row r="400" spans="1:9" x14ac:dyDescent="0.2">
      <c r="A400" s="83">
        <v>58903</v>
      </c>
      <c r="B400" s="285" t="s">
        <v>584</v>
      </c>
      <c r="C400" s="285"/>
      <c r="D400" s="285"/>
      <c r="E400" s="285"/>
      <c r="F400" s="285"/>
      <c r="G400" s="285"/>
      <c r="H400" s="286"/>
      <c r="I400" s="75"/>
    </row>
    <row r="401" spans="1:9" x14ac:dyDescent="0.2">
      <c r="A401" s="83">
        <v>58904</v>
      </c>
      <c r="B401" s="285" t="s">
        <v>585</v>
      </c>
      <c r="C401" s="285"/>
      <c r="D401" s="285"/>
      <c r="E401" s="285"/>
      <c r="F401" s="285"/>
      <c r="G401" s="285"/>
      <c r="H401" s="286"/>
      <c r="I401" s="75"/>
    </row>
    <row r="402" spans="1:9" x14ac:dyDescent="0.2">
      <c r="A402" s="83">
        <v>59101</v>
      </c>
      <c r="B402" s="285" t="s">
        <v>586</v>
      </c>
      <c r="C402" s="285"/>
      <c r="D402" s="285"/>
      <c r="E402" s="285"/>
      <c r="F402" s="285"/>
      <c r="G402" s="285"/>
      <c r="H402" s="286"/>
      <c r="I402" s="75"/>
    </row>
    <row r="403" spans="1:9" x14ac:dyDescent="0.2">
      <c r="A403" s="83">
        <v>6000</v>
      </c>
      <c r="B403" s="285" t="s">
        <v>587</v>
      </c>
      <c r="C403" s="285"/>
      <c r="D403" s="285"/>
      <c r="E403" s="285"/>
      <c r="F403" s="285"/>
      <c r="G403" s="285"/>
      <c r="H403" s="286"/>
      <c r="I403" s="75"/>
    </row>
    <row r="404" spans="1:9" x14ac:dyDescent="0.2">
      <c r="A404" s="83">
        <v>62101</v>
      </c>
      <c r="B404" s="285" t="s">
        <v>588</v>
      </c>
      <c r="C404" s="285"/>
      <c r="D404" s="285"/>
      <c r="E404" s="285"/>
      <c r="F404" s="285"/>
      <c r="G404" s="285"/>
      <c r="H404" s="286"/>
      <c r="I404" s="75"/>
    </row>
    <row r="405" spans="1:9" x14ac:dyDescent="0.2">
      <c r="A405" s="83">
        <v>62102</v>
      </c>
      <c r="B405" s="285" t="s">
        <v>589</v>
      </c>
      <c r="C405" s="285"/>
      <c r="D405" s="285"/>
      <c r="E405" s="285"/>
      <c r="F405" s="285"/>
      <c r="G405" s="285"/>
      <c r="H405" s="286"/>
      <c r="I405" s="75"/>
    </row>
    <row r="406" spans="1:9" x14ac:dyDescent="0.2">
      <c r="A406" s="83">
        <v>62201</v>
      </c>
      <c r="B406" s="285" t="s">
        <v>590</v>
      </c>
      <c r="C406" s="285"/>
      <c r="D406" s="285"/>
      <c r="E406" s="285"/>
      <c r="F406" s="285"/>
      <c r="G406" s="285"/>
      <c r="H406" s="286"/>
      <c r="I406" s="75"/>
    </row>
    <row r="407" spans="1:9" x14ac:dyDescent="0.2">
      <c r="A407" s="83">
        <v>62202</v>
      </c>
      <c r="B407" s="285" t="s">
        <v>591</v>
      </c>
      <c r="C407" s="285"/>
      <c r="D407" s="285"/>
      <c r="E407" s="285"/>
      <c r="F407" s="285"/>
      <c r="G407" s="285"/>
      <c r="H407" s="286"/>
      <c r="I407" s="75"/>
    </row>
    <row r="408" spans="1:9" x14ac:dyDescent="0.2">
      <c r="A408" s="83">
        <v>62301</v>
      </c>
      <c r="B408" s="285" t="s">
        <v>592</v>
      </c>
      <c r="C408" s="285"/>
      <c r="D408" s="285"/>
      <c r="E408" s="285"/>
      <c r="F408" s="285"/>
      <c r="G408" s="285"/>
      <c r="H408" s="286"/>
      <c r="I408" s="75"/>
    </row>
    <row r="409" spans="1:9" x14ac:dyDescent="0.2">
      <c r="A409" s="83">
        <v>62302</v>
      </c>
      <c r="B409" s="285" t="s">
        <v>593</v>
      </c>
      <c r="C409" s="285"/>
      <c r="D409" s="285"/>
      <c r="E409" s="285"/>
      <c r="F409" s="285"/>
      <c r="G409" s="285"/>
      <c r="H409" s="286"/>
      <c r="I409" s="75"/>
    </row>
    <row r="410" spans="1:9" x14ac:dyDescent="0.2">
      <c r="A410" s="83">
        <v>62401</v>
      </c>
      <c r="B410" s="285" t="s">
        <v>594</v>
      </c>
      <c r="C410" s="285"/>
      <c r="D410" s="285"/>
      <c r="E410" s="285"/>
      <c r="F410" s="285"/>
      <c r="G410" s="285"/>
      <c r="H410" s="286"/>
      <c r="I410" s="75"/>
    </row>
    <row r="411" spans="1:9" x14ac:dyDescent="0.2">
      <c r="A411" s="83">
        <v>62402</v>
      </c>
      <c r="B411" s="285" t="s">
        <v>595</v>
      </c>
      <c r="C411" s="285"/>
      <c r="D411" s="285"/>
      <c r="E411" s="285"/>
      <c r="F411" s="285"/>
      <c r="G411" s="285"/>
      <c r="H411" s="286"/>
      <c r="I411" s="75"/>
    </row>
    <row r="412" spans="1:9" x14ac:dyDescent="0.2">
      <c r="A412" s="83">
        <v>62403</v>
      </c>
      <c r="B412" s="285" t="s">
        <v>596</v>
      </c>
      <c r="C412" s="285"/>
      <c r="D412" s="285"/>
      <c r="E412" s="285"/>
      <c r="F412" s="285"/>
      <c r="G412" s="285"/>
      <c r="H412" s="286"/>
      <c r="I412" s="75"/>
    </row>
    <row r="413" spans="1:9" x14ac:dyDescent="0.2">
      <c r="A413" s="83">
        <v>62501</v>
      </c>
      <c r="B413" s="285" t="s">
        <v>597</v>
      </c>
      <c r="C413" s="285"/>
      <c r="D413" s="285"/>
      <c r="E413" s="285"/>
      <c r="F413" s="285"/>
      <c r="G413" s="285"/>
      <c r="H413" s="286"/>
      <c r="I413" s="75"/>
    </row>
    <row r="414" spans="1:9" x14ac:dyDescent="0.2">
      <c r="A414" s="83">
        <v>62502</v>
      </c>
      <c r="B414" s="285" t="s">
        <v>598</v>
      </c>
      <c r="C414" s="285"/>
      <c r="D414" s="285"/>
      <c r="E414" s="285"/>
      <c r="F414" s="285"/>
      <c r="G414" s="285"/>
      <c r="H414" s="286"/>
      <c r="I414" s="75"/>
    </row>
    <row r="415" spans="1:9" x14ac:dyDescent="0.2">
      <c r="A415" s="83">
        <v>62601</v>
      </c>
      <c r="B415" s="285" t="s">
        <v>599</v>
      </c>
      <c r="C415" s="285"/>
      <c r="D415" s="285"/>
      <c r="E415" s="285"/>
      <c r="F415" s="285"/>
      <c r="G415" s="285"/>
      <c r="H415" s="286"/>
      <c r="I415" s="75"/>
    </row>
    <row r="416" spans="1:9" x14ac:dyDescent="0.2">
      <c r="A416" s="83">
        <v>62602</v>
      </c>
      <c r="B416" s="285" t="s">
        <v>600</v>
      </c>
      <c r="C416" s="285"/>
      <c r="D416" s="285"/>
      <c r="E416" s="285"/>
      <c r="F416" s="285"/>
      <c r="G416" s="285"/>
      <c r="H416" s="286"/>
      <c r="I416" s="75"/>
    </row>
    <row r="417" spans="1:9" x14ac:dyDescent="0.2">
      <c r="A417" s="83">
        <v>62701</v>
      </c>
      <c r="B417" s="285" t="s">
        <v>601</v>
      </c>
      <c r="C417" s="285"/>
      <c r="D417" s="285"/>
      <c r="E417" s="285"/>
      <c r="F417" s="285"/>
      <c r="G417" s="285"/>
      <c r="H417" s="286"/>
      <c r="I417" s="75"/>
    </row>
    <row r="418" spans="1:9" x14ac:dyDescent="0.2">
      <c r="A418" s="83">
        <v>62901</v>
      </c>
      <c r="B418" s="285" t="s">
        <v>602</v>
      </c>
      <c r="C418" s="285"/>
      <c r="D418" s="285"/>
      <c r="E418" s="285"/>
      <c r="F418" s="285"/>
      <c r="G418" s="285"/>
      <c r="H418" s="286"/>
      <c r="I418" s="75"/>
    </row>
    <row r="419" spans="1:9" x14ac:dyDescent="0.2">
      <c r="A419" s="82">
        <v>62902</v>
      </c>
      <c r="B419" s="285" t="s">
        <v>603</v>
      </c>
      <c r="C419" s="285"/>
      <c r="D419" s="285"/>
      <c r="E419" s="285"/>
      <c r="F419" s="285"/>
      <c r="G419" s="285"/>
      <c r="H419" s="286"/>
      <c r="I419" s="75"/>
    </row>
    <row r="420" spans="1:9" x14ac:dyDescent="0.2">
      <c r="A420" s="82">
        <v>62903</v>
      </c>
      <c r="B420" s="285" t="s">
        <v>604</v>
      </c>
      <c r="C420" s="285"/>
      <c r="D420" s="285"/>
      <c r="E420" s="285"/>
      <c r="F420" s="285"/>
      <c r="G420" s="285"/>
      <c r="H420" s="286"/>
      <c r="I420" s="75"/>
    </row>
    <row r="421" spans="1:9" x14ac:dyDescent="0.2">
      <c r="A421" s="82">
        <v>62904</v>
      </c>
      <c r="B421" s="285" t="s">
        <v>605</v>
      </c>
      <c r="C421" s="285"/>
      <c r="D421" s="285"/>
      <c r="E421" s="285"/>
      <c r="F421" s="285"/>
      <c r="G421" s="285"/>
      <c r="H421" s="286"/>
      <c r="I421" s="75"/>
    </row>
    <row r="422" spans="1:9" x14ac:dyDescent="0.2">
      <c r="A422" s="82">
        <v>62905</v>
      </c>
      <c r="B422" s="285" t="s">
        <v>606</v>
      </c>
      <c r="C422" s="285"/>
      <c r="D422" s="285"/>
      <c r="E422" s="285"/>
      <c r="F422" s="285"/>
      <c r="G422" s="285"/>
      <c r="H422" s="286"/>
      <c r="I422" s="75"/>
    </row>
    <row r="423" spans="1:9" x14ac:dyDescent="0.2">
      <c r="A423" s="82">
        <v>7000</v>
      </c>
      <c r="B423" s="285" t="s">
        <v>607</v>
      </c>
      <c r="C423" s="285"/>
      <c r="D423" s="285"/>
      <c r="E423" s="285"/>
      <c r="F423" s="285"/>
      <c r="G423" s="285"/>
      <c r="H423" s="286"/>
      <c r="I423" s="75"/>
    </row>
    <row r="424" spans="1:9" x14ac:dyDescent="0.2">
      <c r="A424" s="82">
        <v>72501</v>
      </c>
      <c r="B424" s="285" t="s">
        <v>608</v>
      </c>
      <c r="C424" s="285"/>
      <c r="D424" s="285"/>
      <c r="E424" s="285"/>
      <c r="F424" s="285"/>
      <c r="G424" s="285"/>
      <c r="H424" s="286"/>
      <c r="I424" s="75"/>
    </row>
    <row r="425" spans="1:9" x14ac:dyDescent="0.2">
      <c r="A425" s="82">
        <v>73101</v>
      </c>
      <c r="B425" s="285" t="s">
        <v>609</v>
      </c>
      <c r="C425" s="285"/>
      <c r="D425" s="285"/>
      <c r="E425" s="285"/>
      <c r="F425" s="285"/>
      <c r="G425" s="285"/>
      <c r="H425" s="286"/>
      <c r="I425" s="75"/>
    </row>
    <row r="426" spans="1:9" x14ac:dyDescent="0.2">
      <c r="A426" s="82">
        <v>73501</v>
      </c>
      <c r="B426" s="285" t="s">
        <v>610</v>
      </c>
      <c r="C426" s="285"/>
      <c r="D426" s="285"/>
      <c r="E426" s="285"/>
      <c r="F426" s="285"/>
      <c r="G426" s="285"/>
      <c r="H426" s="286"/>
      <c r="I426" s="75"/>
    </row>
    <row r="427" spans="1:9" x14ac:dyDescent="0.2">
      <c r="A427" s="82">
        <v>73901</v>
      </c>
      <c r="B427" s="285" t="s">
        <v>611</v>
      </c>
      <c r="C427" s="285"/>
      <c r="D427" s="285"/>
      <c r="E427" s="285"/>
      <c r="F427" s="285"/>
      <c r="G427" s="285"/>
      <c r="H427" s="286"/>
      <c r="I427" s="75"/>
    </row>
    <row r="428" spans="1:9" x14ac:dyDescent="0.2">
      <c r="A428" s="82">
        <v>73902</v>
      </c>
      <c r="B428" s="285" t="s">
        <v>612</v>
      </c>
      <c r="C428" s="285"/>
      <c r="D428" s="285"/>
      <c r="E428" s="285"/>
      <c r="F428" s="285"/>
      <c r="G428" s="285"/>
      <c r="H428" s="286"/>
      <c r="I428" s="75"/>
    </row>
    <row r="429" spans="1:9" x14ac:dyDescent="0.2">
      <c r="A429" s="82">
        <v>73903</v>
      </c>
      <c r="B429" s="285" t="s">
        <v>613</v>
      </c>
      <c r="C429" s="285"/>
      <c r="D429" s="285"/>
      <c r="E429" s="285"/>
      <c r="F429" s="285"/>
      <c r="G429" s="285"/>
      <c r="H429" s="286"/>
      <c r="I429" s="75"/>
    </row>
    <row r="430" spans="1:9" x14ac:dyDescent="0.2">
      <c r="A430" s="82">
        <v>74201</v>
      </c>
      <c r="B430" s="285" t="s">
        <v>614</v>
      </c>
      <c r="C430" s="285"/>
      <c r="D430" s="285"/>
      <c r="E430" s="285"/>
      <c r="F430" s="285"/>
      <c r="G430" s="285"/>
      <c r="H430" s="286"/>
      <c r="I430" s="75"/>
    </row>
    <row r="431" spans="1:9" x14ac:dyDescent="0.2">
      <c r="A431" s="82">
        <v>74401</v>
      </c>
      <c r="B431" s="285" t="s">
        <v>615</v>
      </c>
      <c r="C431" s="285"/>
      <c r="D431" s="285"/>
      <c r="E431" s="285"/>
      <c r="F431" s="285"/>
      <c r="G431" s="285"/>
      <c r="H431" s="286"/>
      <c r="I431" s="75"/>
    </row>
    <row r="432" spans="1:9" x14ac:dyDescent="0.2">
      <c r="A432" s="82">
        <v>74501</v>
      </c>
      <c r="B432" s="285" t="s">
        <v>616</v>
      </c>
      <c r="C432" s="285"/>
      <c r="D432" s="285"/>
      <c r="E432" s="285"/>
      <c r="F432" s="285"/>
      <c r="G432" s="285"/>
      <c r="H432" s="286"/>
      <c r="I432" s="75"/>
    </row>
    <row r="433" spans="1:9" x14ac:dyDescent="0.2">
      <c r="A433" s="82">
        <v>74502</v>
      </c>
      <c r="B433" s="285" t="s">
        <v>617</v>
      </c>
      <c r="C433" s="285"/>
      <c r="D433" s="285"/>
      <c r="E433" s="285"/>
      <c r="F433" s="285"/>
      <c r="G433" s="285"/>
      <c r="H433" s="286"/>
      <c r="I433" s="75"/>
    </row>
    <row r="434" spans="1:9" x14ac:dyDescent="0.2">
      <c r="A434" s="82">
        <v>74503</v>
      </c>
      <c r="B434" s="285" t="s">
        <v>618</v>
      </c>
      <c r="C434" s="285"/>
      <c r="D434" s="285"/>
      <c r="E434" s="285"/>
      <c r="F434" s="285"/>
      <c r="G434" s="285"/>
      <c r="H434" s="286"/>
      <c r="I434" s="75"/>
    </row>
    <row r="435" spans="1:9" x14ac:dyDescent="0.2">
      <c r="A435" s="82">
        <v>74504</v>
      </c>
      <c r="B435" s="285" t="s">
        <v>619</v>
      </c>
      <c r="C435" s="285"/>
      <c r="D435" s="285"/>
      <c r="E435" s="285"/>
      <c r="F435" s="285"/>
      <c r="G435" s="285"/>
      <c r="H435" s="286"/>
      <c r="I435" s="75"/>
    </row>
    <row r="436" spans="1:9" x14ac:dyDescent="0.2">
      <c r="A436" s="82">
        <v>74505</v>
      </c>
      <c r="B436" s="285" t="s">
        <v>620</v>
      </c>
      <c r="C436" s="285"/>
      <c r="D436" s="285"/>
      <c r="E436" s="285"/>
      <c r="F436" s="285"/>
      <c r="G436" s="285"/>
      <c r="H436" s="286"/>
      <c r="I436" s="75"/>
    </row>
    <row r="437" spans="1:9" x14ac:dyDescent="0.2">
      <c r="A437" s="82">
        <v>74506</v>
      </c>
      <c r="B437" s="285" t="s">
        <v>621</v>
      </c>
      <c r="C437" s="285"/>
      <c r="D437" s="285"/>
      <c r="E437" s="285"/>
      <c r="F437" s="285"/>
      <c r="G437" s="285"/>
      <c r="H437" s="286"/>
      <c r="I437" s="75"/>
    </row>
    <row r="438" spans="1:9" x14ac:dyDescent="0.2">
      <c r="A438" s="82">
        <v>75501</v>
      </c>
      <c r="B438" s="285" t="s">
        <v>622</v>
      </c>
      <c r="C438" s="285"/>
      <c r="D438" s="285"/>
      <c r="E438" s="285"/>
      <c r="F438" s="285"/>
      <c r="G438" s="285"/>
      <c r="H438" s="286"/>
      <c r="I438" s="75"/>
    </row>
    <row r="439" spans="1:9" x14ac:dyDescent="0.2">
      <c r="A439" s="82">
        <v>75601</v>
      </c>
      <c r="B439" s="285" t="s">
        <v>623</v>
      </c>
      <c r="C439" s="285"/>
      <c r="D439" s="285"/>
      <c r="E439" s="285"/>
      <c r="F439" s="285"/>
      <c r="G439" s="285"/>
      <c r="H439" s="286"/>
      <c r="I439" s="75"/>
    </row>
    <row r="440" spans="1:9" x14ac:dyDescent="0.2">
      <c r="A440" s="82">
        <v>75602</v>
      </c>
      <c r="B440" s="285" t="s">
        <v>624</v>
      </c>
      <c r="C440" s="285"/>
      <c r="D440" s="285"/>
      <c r="E440" s="285"/>
      <c r="F440" s="285"/>
      <c r="G440" s="285"/>
      <c r="H440" s="286"/>
      <c r="I440" s="75"/>
    </row>
    <row r="441" spans="1:9" x14ac:dyDescent="0.2">
      <c r="A441" s="82">
        <v>79901</v>
      </c>
      <c r="B441" s="285" t="s">
        <v>625</v>
      </c>
      <c r="C441" s="285"/>
      <c r="D441" s="285"/>
      <c r="E441" s="285"/>
      <c r="F441" s="285"/>
      <c r="G441" s="285"/>
      <c r="H441" s="286"/>
      <c r="I441" s="75"/>
    </row>
    <row r="442" spans="1:9" x14ac:dyDescent="0.2">
      <c r="A442" s="82">
        <v>79902</v>
      </c>
      <c r="B442" s="285" t="s">
        <v>626</v>
      </c>
      <c r="C442" s="285"/>
      <c r="D442" s="285"/>
      <c r="E442" s="285"/>
      <c r="F442" s="285"/>
      <c r="G442" s="285"/>
      <c r="H442" s="286"/>
      <c r="I442" s="75"/>
    </row>
    <row r="443" spans="1:9" x14ac:dyDescent="0.2">
      <c r="A443" s="82">
        <v>8000</v>
      </c>
      <c r="B443" s="285" t="s">
        <v>627</v>
      </c>
      <c r="C443" s="285"/>
      <c r="D443" s="285"/>
      <c r="E443" s="285"/>
      <c r="F443" s="285"/>
      <c r="G443" s="285"/>
      <c r="H443" s="286"/>
      <c r="I443" s="75"/>
    </row>
    <row r="444" spans="1:9" x14ac:dyDescent="0.2">
      <c r="A444" s="82">
        <v>81101</v>
      </c>
      <c r="B444" s="285" t="s">
        <v>628</v>
      </c>
      <c r="C444" s="285"/>
      <c r="D444" s="285"/>
      <c r="E444" s="285"/>
      <c r="F444" s="285"/>
      <c r="G444" s="285"/>
      <c r="H444" s="286"/>
      <c r="I444" s="75"/>
    </row>
    <row r="445" spans="1:9" x14ac:dyDescent="0.2">
      <c r="A445" s="82">
        <v>81201</v>
      </c>
      <c r="B445" s="285" t="s">
        <v>629</v>
      </c>
      <c r="C445" s="285"/>
      <c r="D445" s="285"/>
      <c r="E445" s="285"/>
      <c r="F445" s="285"/>
      <c r="G445" s="285"/>
      <c r="H445" s="286"/>
      <c r="I445" s="75"/>
    </row>
    <row r="446" spans="1:9" x14ac:dyDescent="0.2">
      <c r="A446" s="82">
        <v>81401</v>
      </c>
      <c r="B446" s="285" t="s">
        <v>630</v>
      </c>
      <c r="C446" s="285"/>
      <c r="D446" s="285"/>
      <c r="E446" s="285"/>
      <c r="F446" s="285"/>
      <c r="G446" s="285"/>
      <c r="H446" s="286"/>
      <c r="I446" s="75"/>
    </row>
    <row r="447" spans="1:9" x14ac:dyDescent="0.2">
      <c r="A447" s="82">
        <v>83101</v>
      </c>
      <c r="B447" s="285" t="s">
        <v>631</v>
      </c>
      <c r="C447" s="285"/>
      <c r="D447" s="285"/>
      <c r="E447" s="285"/>
      <c r="F447" s="285"/>
      <c r="G447" s="285"/>
      <c r="H447" s="286"/>
      <c r="I447" s="75"/>
    </row>
    <row r="448" spans="1:9" x14ac:dyDescent="0.2">
      <c r="A448" s="82">
        <v>83102</v>
      </c>
      <c r="B448" s="285" t="s">
        <v>632</v>
      </c>
      <c r="C448" s="285"/>
      <c r="D448" s="285"/>
      <c r="E448" s="285"/>
      <c r="F448" s="285"/>
      <c r="G448" s="285"/>
      <c r="H448" s="286"/>
      <c r="I448" s="75"/>
    </row>
    <row r="449" spans="1:9" x14ac:dyDescent="0.2">
      <c r="A449" s="82">
        <v>83103</v>
      </c>
      <c r="B449" s="285" t="s">
        <v>633</v>
      </c>
      <c r="C449" s="285"/>
      <c r="D449" s="285"/>
      <c r="E449" s="285"/>
      <c r="F449" s="285"/>
      <c r="G449" s="285"/>
      <c r="H449" s="286"/>
      <c r="I449" s="75"/>
    </row>
    <row r="450" spans="1:9" x14ac:dyDescent="0.2">
      <c r="A450" s="82">
        <v>83104</v>
      </c>
      <c r="B450" s="285" t="s">
        <v>634</v>
      </c>
      <c r="C450" s="285"/>
      <c r="D450" s="285"/>
      <c r="E450" s="285"/>
      <c r="F450" s="285"/>
      <c r="G450" s="285"/>
      <c r="H450" s="286"/>
      <c r="I450" s="75"/>
    </row>
    <row r="451" spans="1:9" x14ac:dyDescent="0.2">
      <c r="A451" s="82">
        <v>83105</v>
      </c>
      <c r="B451" s="285" t="s">
        <v>635</v>
      </c>
      <c r="C451" s="285"/>
      <c r="D451" s="285"/>
      <c r="E451" s="285"/>
      <c r="F451" s="285"/>
      <c r="G451" s="285"/>
      <c r="H451" s="286"/>
      <c r="I451" s="75"/>
    </row>
    <row r="452" spans="1:9" x14ac:dyDescent="0.2">
      <c r="A452" s="82">
        <v>83106</v>
      </c>
      <c r="B452" s="285" t="s">
        <v>636</v>
      </c>
      <c r="C452" s="285"/>
      <c r="D452" s="285"/>
      <c r="E452" s="285"/>
      <c r="F452" s="285"/>
      <c r="G452" s="285"/>
      <c r="H452" s="286"/>
      <c r="I452" s="75"/>
    </row>
    <row r="453" spans="1:9" x14ac:dyDescent="0.2">
      <c r="A453" s="82">
        <v>83107</v>
      </c>
      <c r="B453" s="285" t="s">
        <v>637</v>
      </c>
      <c r="C453" s="285"/>
      <c r="D453" s="285"/>
      <c r="E453" s="285"/>
      <c r="F453" s="285"/>
      <c r="G453" s="285"/>
      <c r="H453" s="286"/>
      <c r="I453" s="75"/>
    </row>
    <row r="454" spans="1:9" x14ac:dyDescent="0.2">
      <c r="A454" s="82">
        <v>83108</v>
      </c>
      <c r="B454" s="285" t="s">
        <v>638</v>
      </c>
      <c r="C454" s="285"/>
      <c r="D454" s="285"/>
      <c r="E454" s="285"/>
      <c r="F454" s="285"/>
      <c r="G454" s="285"/>
      <c r="H454" s="286"/>
      <c r="I454" s="75"/>
    </row>
    <row r="455" spans="1:9" x14ac:dyDescent="0.2">
      <c r="A455" s="82">
        <v>83109</v>
      </c>
      <c r="B455" s="285" t="s">
        <v>639</v>
      </c>
      <c r="C455" s="285"/>
      <c r="D455" s="285"/>
      <c r="E455" s="285"/>
      <c r="F455" s="285"/>
      <c r="G455" s="285"/>
      <c r="H455" s="286"/>
      <c r="I455" s="75"/>
    </row>
    <row r="456" spans="1:9" x14ac:dyDescent="0.2">
      <c r="A456" s="82">
        <v>83110</v>
      </c>
      <c r="B456" s="285" t="s">
        <v>640</v>
      </c>
      <c r="C456" s="285"/>
      <c r="D456" s="285"/>
      <c r="E456" s="285"/>
      <c r="F456" s="285"/>
      <c r="G456" s="285"/>
      <c r="H456" s="286"/>
      <c r="I456" s="75"/>
    </row>
    <row r="457" spans="1:9" x14ac:dyDescent="0.2">
      <c r="A457" s="82">
        <v>83111</v>
      </c>
      <c r="B457" s="285" t="s">
        <v>641</v>
      </c>
      <c r="C457" s="285"/>
      <c r="D457" s="285"/>
      <c r="E457" s="285"/>
      <c r="F457" s="285"/>
      <c r="G457" s="285"/>
      <c r="H457" s="286"/>
      <c r="I457" s="75"/>
    </row>
    <row r="458" spans="1:9" x14ac:dyDescent="0.2">
      <c r="A458" s="82">
        <v>83112</v>
      </c>
      <c r="B458" s="285" t="s">
        <v>642</v>
      </c>
      <c r="C458" s="285"/>
      <c r="D458" s="285"/>
      <c r="E458" s="285"/>
      <c r="F458" s="285"/>
      <c r="G458" s="285"/>
      <c r="H458" s="286"/>
      <c r="I458" s="75"/>
    </row>
    <row r="459" spans="1:9" x14ac:dyDescent="0.2">
      <c r="A459" s="82">
        <v>83113</v>
      </c>
      <c r="B459" s="285" t="s">
        <v>643</v>
      </c>
      <c r="C459" s="285"/>
      <c r="D459" s="285"/>
      <c r="E459" s="285"/>
      <c r="F459" s="285"/>
      <c r="G459" s="285"/>
      <c r="H459" s="286"/>
      <c r="I459" s="75"/>
    </row>
    <row r="460" spans="1:9" x14ac:dyDescent="0.2">
      <c r="A460" s="82">
        <v>83114</v>
      </c>
      <c r="B460" s="285" t="s">
        <v>644</v>
      </c>
      <c r="C460" s="285"/>
      <c r="D460" s="285"/>
      <c r="E460" s="285"/>
      <c r="F460" s="285"/>
      <c r="G460" s="285"/>
      <c r="H460" s="286"/>
      <c r="I460" s="75"/>
    </row>
    <row r="461" spans="1:9" x14ac:dyDescent="0.2">
      <c r="A461" s="82">
        <v>83115</v>
      </c>
      <c r="B461" s="285" t="s">
        <v>645</v>
      </c>
      <c r="C461" s="285"/>
      <c r="D461" s="285"/>
      <c r="E461" s="285"/>
      <c r="F461" s="285"/>
      <c r="G461" s="285"/>
      <c r="H461" s="286"/>
      <c r="I461" s="75"/>
    </row>
    <row r="462" spans="1:9" x14ac:dyDescent="0.2">
      <c r="A462" s="82">
        <v>83116</v>
      </c>
      <c r="B462" s="285" t="s">
        <v>646</v>
      </c>
      <c r="C462" s="285"/>
      <c r="D462" s="285"/>
      <c r="E462" s="285"/>
      <c r="F462" s="285"/>
      <c r="G462" s="285"/>
      <c r="H462" s="286"/>
      <c r="I462" s="75"/>
    </row>
    <row r="463" spans="1:9" x14ac:dyDescent="0.2">
      <c r="A463" s="82">
        <v>83117</v>
      </c>
      <c r="B463" s="285" t="s">
        <v>647</v>
      </c>
      <c r="C463" s="285"/>
      <c r="D463" s="285"/>
      <c r="E463" s="285"/>
      <c r="F463" s="285"/>
      <c r="G463" s="285"/>
      <c r="H463" s="286"/>
      <c r="I463" s="75"/>
    </row>
    <row r="464" spans="1:9" x14ac:dyDescent="0.2">
      <c r="A464" s="82">
        <v>83118</v>
      </c>
      <c r="B464" s="285" t="s">
        <v>648</v>
      </c>
      <c r="C464" s="285"/>
      <c r="D464" s="285"/>
      <c r="E464" s="285"/>
      <c r="F464" s="285"/>
      <c r="G464" s="285"/>
      <c r="H464" s="286"/>
      <c r="I464" s="75"/>
    </row>
    <row r="465" spans="1:9" x14ac:dyDescent="0.2">
      <c r="A465" s="82">
        <v>83401</v>
      </c>
      <c r="B465" s="285" t="s">
        <v>649</v>
      </c>
      <c r="C465" s="285"/>
      <c r="D465" s="285"/>
      <c r="E465" s="285"/>
      <c r="F465" s="285"/>
      <c r="G465" s="285"/>
      <c r="H465" s="286"/>
      <c r="I465" s="75"/>
    </row>
    <row r="466" spans="1:9" x14ac:dyDescent="0.2">
      <c r="A466" s="82">
        <v>83501</v>
      </c>
      <c r="B466" s="285" t="s">
        <v>650</v>
      </c>
      <c r="C466" s="285"/>
      <c r="D466" s="285"/>
      <c r="E466" s="285"/>
      <c r="F466" s="285"/>
      <c r="G466" s="285"/>
      <c r="H466" s="286"/>
      <c r="I466" s="75"/>
    </row>
    <row r="467" spans="1:9" x14ac:dyDescent="0.2">
      <c r="A467" s="82">
        <v>85101</v>
      </c>
      <c r="B467" s="285" t="s">
        <v>651</v>
      </c>
      <c r="C467" s="285"/>
      <c r="D467" s="285"/>
      <c r="E467" s="285"/>
      <c r="F467" s="285"/>
      <c r="G467" s="285"/>
      <c r="H467" s="286"/>
      <c r="I467" s="75"/>
    </row>
    <row r="468" spans="1:9" x14ac:dyDescent="0.2">
      <c r="A468" s="82">
        <v>9000</v>
      </c>
      <c r="B468" s="285" t="s">
        <v>652</v>
      </c>
      <c r="C468" s="285"/>
      <c r="D468" s="285"/>
      <c r="E468" s="285"/>
      <c r="F468" s="285"/>
      <c r="G468" s="285"/>
      <c r="H468" s="286"/>
      <c r="I468" s="75"/>
    </row>
    <row r="469" spans="1:9" x14ac:dyDescent="0.2">
      <c r="A469" s="82">
        <v>91101</v>
      </c>
      <c r="B469" s="285" t="s">
        <v>653</v>
      </c>
      <c r="C469" s="285"/>
      <c r="D469" s="285"/>
      <c r="E469" s="285"/>
      <c r="F469" s="285"/>
      <c r="G469" s="285"/>
      <c r="H469" s="286"/>
      <c r="I469" s="75"/>
    </row>
    <row r="470" spans="1:9" x14ac:dyDescent="0.2">
      <c r="A470" s="82">
        <v>91102</v>
      </c>
      <c r="B470" s="285" t="s">
        <v>654</v>
      </c>
      <c r="C470" s="285"/>
      <c r="D470" s="285"/>
      <c r="E470" s="285"/>
      <c r="F470" s="285"/>
      <c r="G470" s="285"/>
      <c r="H470" s="286"/>
      <c r="I470" s="75"/>
    </row>
    <row r="471" spans="1:9" x14ac:dyDescent="0.2">
      <c r="A471" s="82">
        <v>91201</v>
      </c>
      <c r="B471" s="285" t="s">
        <v>655</v>
      </c>
      <c r="C471" s="285"/>
      <c r="D471" s="285"/>
      <c r="E471" s="285"/>
      <c r="F471" s="285"/>
      <c r="G471" s="285"/>
      <c r="H471" s="286"/>
      <c r="I471" s="75"/>
    </row>
    <row r="472" spans="1:9" x14ac:dyDescent="0.2">
      <c r="A472" s="82">
        <v>91301</v>
      </c>
      <c r="B472" s="285" t="s">
        <v>656</v>
      </c>
      <c r="C472" s="285"/>
      <c r="D472" s="285"/>
      <c r="E472" s="285"/>
      <c r="F472" s="285"/>
      <c r="G472" s="285"/>
      <c r="H472" s="286"/>
      <c r="I472" s="75"/>
    </row>
    <row r="473" spans="1:9" x14ac:dyDescent="0.2">
      <c r="A473" s="82">
        <v>91302</v>
      </c>
      <c r="B473" s="285" t="s">
        <v>657</v>
      </c>
      <c r="C473" s="285"/>
      <c r="D473" s="285"/>
      <c r="E473" s="285"/>
      <c r="F473" s="285"/>
      <c r="G473" s="285"/>
      <c r="H473" s="286"/>
      <c r="I473" s="75"/>
    </row>
    <row r="474" spans="1:9" x14ac:dyDescent="0.2">
      <c r="A474" s="82">
        <v>91401</v>
      </c>
      <c r="B474" s="285" t="s">
        <v>658</v>
      </c>
      <c r="C474" s="285"/>
      <c r="D474" s="285"/>
      <c r="E474" s="285"/>
      <c r="F474" s="285"/>
      <c r="G474" s="285"/>
      <c r="H474" s="286"/>
      <c r="I474" s="75"/>
    </row>
    <row r="475" spans="1:9" x14ac:dyDescent="0.2">
      <c r="A475" s="82">
        <v>91402</v>
      </c>
      <c r="B475" s="285" t="s">
        <v>659</v>
      </c>
      <c r="C475" s="285"/>
      <c r="D475" s="285"/>
      <c r="E475" s="285"/>
      <c r="F475" s="285"/>
      <c r="G475" s="285"/>
      <c r="H475" s="286"/>
      <c r="I475" s="75"/>
    </row>
    <row r="476" spans="1:9" x14ac:dyDescent="0.2">
      <c r="A476" s="82">
        <v>91501</v>
      </c>
      <c r="B476" s="285" t="s">
        <v>660</v>
      </c>
      <c r="C476" s="285"/>
      <c r="D476" s="285"/>
      <c r="E476" s="285"/>
      <c r="F476" s="285"/>
      <c r="G476" s="285"/>
      <c r="H476" s="286"/>
      <c r="I476" s="75"/>
    </row>
    <row r="477" spans="1:9" x14ac:dyDescent="0.2">
      <c r="A477" s="82">
        <v>91601</v>
      </c>
      <c r="B477" s="285" t="s">
        <v>661</v>
      </c>
      <c r="C477" s="285"/>
      <c r="D477" s="285"/>
      <c r="E477" s="285"/>
      <c r="F477" s="285"/>
      <c r="G477" s="285"/>
      <c r="H477" s="286"/>
      <c r="I477" s="75"/>
    </row>
    <row r="478" spans="1:9" x14ac:dyDescent="0.2">
      <c r="A478" s="82">
        <v>91701</v>
      </c>
      <c r="B478" s="285" t="s">
        <v>662</v>
      </c>
      <c r="C478" s="285"/>
      <c r="D478" s="285"/>
      <c r="E478" s="285"/>
      <c r="F478" s="285"/>
      <c r="G478" s="285"/>
      <c r="H478" s="286"/>
      <c r="I478" s="75"/>
    </row>
    <row r="479" spans="1:9" x14ac:dyDescent="0.2">
      <c r="A479" s="82">
        <v>91801</v>
      </c>
      <c r="B479" s="285" t="s">
        <v>663</v>
      </c>
      <c r="C479" s="285"/>
      <c r="D479" s="285"/>
      <c r="E479" s="285"/>
      <c r="F479" s="285"/>
      <c r="G479" s="285"/>
      <c r="H479" s="286"/>
      <c r="I479" s="75"/>
    </row>
    <row r="480" spans="1:9" x14ac:dyDescent="0.2">
      <c r="A480" s="82">
        <v>92101</v>
      </c>
      <c r="B480" s="285" t="s">
        <v>664</v>
      </c>
      <c r="C480" s="285"/>
      <c r="D480" s="285"/>
      <c r="E480" s="285"/>
      <c r="F480" s="285"/>
      <c r="G480" s="285"/>
      <c r="H480" s="286"/>
      <c r="I480" s="75"/>
    </row>
    <row r="481" spans="1:9" x14ac:dyDescent="0.2">
      <c r="A481" s="82">
        <v>92102</v>
      </c>
      <c r="B481" s="285" t="s">
        <v>665</v>
      </c>
      <c r="C481" s="285"/>
      <c r="D481" s="285"/>
      <c r="E481" s="285"/>
      <c r="F481" s="285"/>
      <c r="G481" s="285"/>
      <c r="H481" s="286"/>
      <c r="I481" s="75"/>
    </row>
    <row r="482" spans="1:9" x14ac:dyDescent="0.2">
      <c r="A482" s="82">
        <v>92201</v>
      </c>
      <c r="B482" s="285" t="s">
        <v>666</v>
      </c>
      <c r="C482" s="285"/>
      <c r="D482" s="285"/>
      <c r="E482" s="285"/>
      <c r="F482" s="285"/>
      <c r="G482" s="285"/>
      <c r="H482" s="286"/>
      <c r="I482" s="75"/>
    </row>
    <row r="483" spans="1:9" x14ac:dyDescent="0.2">
      <c r="A483" s="82">
        <v>92301</v>
      </c>
      <c r="B483" s="285" t="s">
        <v>667</v>
      </c>
      <c r="C483" s="285"/>
      <c r="D483" s="285"/>
      <c r="E483" s="285"/>
      <c r="F483" s="285"/>
      <c r="G483" s="285"/>
      <c r="H483" s="286"/>
      <c r="I483" s="75"/>
    </row>
    <row r="484" spans="1:9" x14ac:dyDescent="0.2">
      <c r="A484" s="82">
        <v>92302</v>
      </c>
      <c r="B484" s="285" t="s">
        <v>668</v>
      </c>
      <c r="C484" s="285"/>
      <c r="D484" s="285"/>
      <c r="E484" s="285"/>
      <c r="F484" s="285"/>
      <c r="G484" s="285"/>
      <c r="H484" s="286"/>
      <c r="I484" s="75"/>
    </row>
    <row r="485" spans="1:9" x14ac:dyDescent="0.2">
      <c r="A485" s="82">
        <v>92401</v>
      </c>
      <c r="B485" s="285" t="s">
        <v>669</v>
      </c>
      <c r="C485" s="285"/>
      <c r="D485" s="285"/>
      <c r="E485" s="285"/>
      <c r="F485" s="285"/>
      <c r="G485" s="285"/>
      <c r="H485" s="286"/>
      <c r="I485" s="75"/>
    </row>
    <row r="486" spans="1:9" x14ac:dyDescent="0.2">
      <c r="A486" s="82">
        <v>92402</v>
      </c>
      <c r="B486" s="285" t="s">
        <v>670</v>
      </c>
      <c r="C486" s="285"/>
      <c r="D486" s="285"/>
      <c r="E486" s="285"/>
      <c r="F486" s="285"/>
      <c r="G486" s="285"/>
      <c r="H486" s="286"/>
      <c r="I486" s="75"/>
    </row>
    <row r="487" spans="1:9" x14ac:dyDescent="0.2">
      <c r="A487" s="82">
        <v>92501</v>
      </c>
      <c r="B487" s="285" t="s">
        <v>671</v>
      </c>
      <c r="C487" s="285"/>
      <c r="D487" s="285"/>
      <c r="E487" s="285"/>
      <c r="F487" s="285"/>
      <c r="G487" s="285"/>
      <c r="H487" s="286"/>
      <c r="I487" s="75"/>
    </row>
    <row r="488" spans="1:9" x14ac:dyDescent="0.2">
      <c r="A488" s="82">
        <v>92601</v>
      </c>
      <c r="B488" s="285" t="s">
        <v>672</v>
      </c>
      <c r="C488" s="285"/>
      <c r="D488" s="285"/>
      <c r="E488" s="285"/>
      <c r="F488" s="285"/>
      <c r="G488" s="285"/>
      <c r="H488" s="286"/>
      <c r="I488" s="75"/>
    </row>
    <row r="489" spans="1:9" x14ac:dyDescent="0.2">
      <c r="A489" s="82">
        <v>92701</v>
      </c>
      <c r="B489" s="285" t="s">
        <v>673</v>
      </c>
      <c r="C489" s="285"/>
      <c r="D489" s="285"/>
      <c r="E489" s="285"/>
      <c r="F489" s="285"/>
      <c r="G489" s="285"/>
      <c r="H489" s="286"/>
      <c r="I489" s="75"/>
    </row>
    <row r="490" spans="1:9" x14ac:dyDescent="0.2">
      <c r="A490" s="82">
        <v>92801</v>
      </c>
      <c r="B490" s="285" t="s">
        <v>674</v>
      </c>
      <c r="C490" s="285"/>
      <c r="D490" s="285"/>
      <c r="E490" s="285"/>
      <c r="F490" s="285"/>
      <c r="G490" s="285"/>
      <c r="H490" s="286"/>
      <c r="I490" s="75"/>
    </row>
    <row r="491" spans="1:9" x14ac:dyDescent="0.2">
      <c r="A491" s="82">
        <v>93101</v>
      </c>
      <c r="B491" s="285" t="s">
        <v>675</v>
      </c>
      <c r="C491" s="285"/>
      <c r="D491" s="285"/>
      <c r="E491" s="285"/>
      <c r="F491" s="285"/>
      <c r="G491" s="285"/>
      <c r="H491" s="286"/>
      <c r="I491" s="75"/>
    </row>
    <row r="492" spans="1:9" x14ac:dyDescent="0.2">
      <c r="A492" s="82">
        <v>93201</v>
      </c>
      <c r="B492" s="285" t="s">
        <v>676</v>
      </c>
      <c r="C492" s="285"/>
      <c r="D492" s="285"/>
      <c r="E492" s="285"/>
      <c r="F492" s="285"/>
      <c r="G492" s="285"/>
      <c r="H492" s="286"/>
      <c r="I492" s="75"/>
    </row>
    <row r="493" spans="1:9" x14ac:dyDescent="0.2">
      <c r="A493" s="82">
        <v>94101</v>
      </c>
      <c r="B493" s="285" t="s">
        <v>677</v>
      </c>
      <c r="C493" s="285"/>
      <c r="D493" s="285"/>
      <c r="E493" s="285"/>
      <c r="F493" s="285"/>
      <c r="G493" s="285"/>
      <c r="H493" s="286"/>
      <c r="I493" s="75"/>
    </row>
    <row r="494" spans="1:9" x14ac:dyDescent="0.2">
      <c r="A494" s="82">
        <v>94201</v>
      </c>
      <c r="B494" s="285" t="s">
        <v>678</v>
      </c>
      <c r="C494" s="285"/>
      <c r="D494" s="285"/>
      <c r="E494" s="285"/>
      <c r="F494" s="285"/>
      <c r="G494" s="285"/>
      <c r="H494" s="286"/>
      <c r="I494" s="75"/>
    </row>
    <row r="495" spans="1:9" x14ac:dyDescent="0.2">
      <c r="A495" s="82">
        <v>95101</v>
      </c>
      <c r="B495" s="285" t="s">
        <v>679</v>
      </c>
      <c r="C495" s="285"/>
      <c r="D495" s="285"/>
      <c r="E495" s="285"/>
      <c r="F495" s="285"/>
      <c r="G495" s="285"/>
      <c r="H495" s="286"/>
      <c r="I495" s="75"/>
    </row>
    <row r="496" spans="1:9" x14ac:dyDescent="0.2">
      <c r="A496" s="82">
        <v>96101</v>
      </c>
      <c r="B496" s="285" t="s">
        <v>680</v>
      </c>
      <c r="C496" s="285"/>
      <c r="D496" s="285"/>
      <c r="E496" s="285"/>
      <c r="F496" s="285"/>
      <c r="G496" s="285"/>
      <c r="H496" s="286"/>
      <c r="I496" s="75"/>
    </row>
    <row r="497" spans="1:9" x14ac:dyDescent="0.2">
      <c r="A497" s="82">
        <v>96201</v>
      </c>
      <c r="B497" s="285" t="s">
        <v>681</v>
      </c>
      <c r="C497" s="285"/>
      <c r="D497" s="285"/>
      <c r="E497" s="285"/>
      <c r="F497" s="285"/>
      <c r="G497" s="285"/>
      <c r="H497" s="286"/>
      <c r="I497" s="75"/>
    </row>
    <row r="498" spans="1:9" x14ac:dyDescent="0.2">
      <c r="A498" s="82">
        <v>99101</v>
      </c>
      <c r="B498" s="285" t="s">
        <v>682</v>
      </c>
      <c r="C498" s="285"/>
      <c r="D498" s="285"/>
      <c r="E498" s="285"/>
      <c r="F498" s="285"/>
      <c r="G498" s="285"/>
      <c r="H498" s="286"/>
      <c r="I498" s="75"/>
    </row>
  </sheetData>
  <sheetProtection algorithmName="SHA-512" hashValue="0KJiz1MtdHnQRj/08+rop7jQKGffQqxSlmvjPkuJx4S4lUvv13OTHxUZuWNo/8pPAYsD8TlTfWc2ULo+OwnnlA==" saltValue="aVt3jFOoX1/dyFe/Lm6tWQ==" spinCount="100000" sheet="1" objects="1" scenarios="1"/>
  <mergeCells count="454">
    <mergeCell ref="B45:H45"/>
    <mergeCell ref="B493:H493"/>
    <mergeCell ref="B494:H494"/>
    <mergeCell ref="B495:H495"/>
    <mergeCell ref="B496:H496"/>
    <mergeCell ref="B497:H497"/>
    <mergeCell ref="B498:H498"/>
    <mergeCell ref="B487:H487"/>
    <mergeCell ref="B488:H488"/>
    <mergeCell ref="B489:H489"/>
    <mergeCell ref="B490:H490"/>
    <mergeCell ref="B491:H491"/>
    <mergeCell ref="B492:H492"/>
    <mergeCell ref="B481:H481"/>
    <mergeCell ref="B482:H482"/>
    <mergeCell ref="B483:H483"/>
    <mergeCell ref="B484:H484"/>
    <mergeCell ref="B485:H485"/>
    <mergeCell ref="B486:H486"/>
    <mergeCell ref="B475:H475"/>
    <mergeCell ref="B476:H476"/>
    <mergeCell ref="B477:H477"/>
    <mergeCell ref="B478:H478"/>
    <mergeCell ref="B479:H479"/>
    <mergeCell ref="B480:H480"/>
    <mergeCell ref="B468:H468"/>
    <mergeCell ref="B470:H470"/>
    <mergeCell ref="B471:H471"/>
    <mergeCell ref="B472:H472"/>
    <mergeCell ref="B473:H473"/>
    <mergeCell ref="B474:H474"/>
    <mergeCell ref="B462:H462"/>
    <mergeCell ref="B463:H463"/>
    <mergeCell ref="B464:H464"/>
    <mergeCell ref="B465:H465"/>
    <mergeCell ref="B466:H466"/>
    <mergeCell ref="B467:H467"/>
    <mergeCell ref="B469:H469"/>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B246:H246"/>
    <mergeCell ref="B247:H247"/>
    <mergeCell ref="B248:H248"/>
    <mergeCell ref="B249:H249"/>
    <mergeCell ref="B250:H250"/>
    <mergeCell ref="B251:H251"/>
    <mergeCell ref="B240:H240"/>
    <mergeCell ref="B241:H241"/>
    <mergeCell ref="B242:H242"/>
    <mergeCell ref="B243:H243"/>
    <mergeCell ref="B244:H244"/>
    <mergeCell ref="B245:H245"/>
    <mergeCell ref="B234:H234"/>
    <mergeCell ref="B235:H235"/>
    <mergeCell ref="B236:H236"/>
    <mergeCell ref="B237:H237"/>
    <mergeCell ref="B238:H238"/>
    <mergeCell ref="B239:H239"/>
    <mergeCell ref="B228:H228"/>
    <mergeCell ref="B229:H229"/>
    <mergeCell ref="B230:H230"/>
    <mergeCell ref="B231:H231"/>
    <mergeCell ref="B232:H232"/>
    <mergeCell ref="B233:H233"/>
    <mergeCell ref="B222:H222"/>
    <mergeCell ref="B223:H223"/>
    <mergeCell ref="B224:H224"/>
    <mergeCell ref="B225:H225"/>
    <mergeCell ref="B226:H226"/>
    <mergeCell ref="B227:H227"/>
    <mergeCell ref="B216:H216"/>
    <mergeCell ref="B217:H217"/>
    <mergeCell ref="B218:H218"/>
    <mergeCell ref="B219:H219"/>
    <mergeCell ref="B220:H220"/>
    <mergeCell ref="B221:H221"/>
    <mergeCell ref="B210:H210"/>
    <mergeCell ref="B211:H211"/>
    <mergeCell ref="B212:H212"/>
    <mergeCell ref="B213:H213"/>
    <mergeCell ref="B214:H214"/>
    <mergeCell ref="B215:H215"/>
    <mergeCell ref="B204:H204"/>
    <mergeCell ref="B205:H205"/>
    <mergeCell ref="B206:H206"/>
    <mergeCell ref="B207:H207"/>
    <mergeCell ref="B208:H208"/>
    <mergeCell ref="B209:H209"/>
    <mergeCell ref="B198:H198"/>
    <mergeCell ref="B199:H199"/>
    <mergeCell ref="B200:H200"/>
    <mergeCell ref="B201:H201"/>
    <mergeCell ref="B202:H202"/>
    <mergeCell ref="B203:H203"/>
    <mergeCell ref="B192:H192"/>
    <mergeCell ref="B193:H193"/>
    <mergeCell ref="B194:H194"/>
    <mergeCell ref="B195:H195"/>
    <mergeCell ref="B196:H196"/>
    <mergeCell ref="B197:H197"/>
    <mergeCell ref="B186:H186"/>
    <mergeCell ref="B187:H187"/>
    <mergeCell ref="B188:H188"/>
    <mergeCell ref="B189:H189"/>
    <mergeCell ref="B190:H190"/>
    <mergeCell ref="B191:H191"/>
    <mergeCell ref="B180:H180"/>
    <mergeCell ref="B181:H181"/>
    <mergeCell ref="B182:H182"/>
    <mergeCell ref="B183:H183"/>
    <mergeCell ref="B184:H184"/>
    <mergeCell ref="B185:H185"/>
    <mergeCell ref="B174:H174"/>
    <mergeCell ref="B175:H175"/>
    <mergeCell ref="B176:H176"/>
    <mergeCell ref="B177:H177"/>
    <mergeCell ref="B178:H178"/>
    <mergeCell ref="B179:H179"/>
    <mergeCell ref="B168:H168"/>
    <mergeCell ref="B169:H169"/>
    <mergeCell ref="B170:H170"/>
    <mergeCell ref="B171:H171"/>
    <mergeCell ref="B172:H172"/>
    <mergeCell ref="B173:H173"/>
    <mergeCell ref="B162:H162"/>
    <mergeCell ref="B163:H163"/>
    <mergeCell ref="B164:H164"/>
    <mergeCell ref="B165:H165"/>
    <mergeCell ref="B166:H166"/>
    <mergeCell ref="B167:H167"/>
    <mergeCell ref="B156:H156"/>
    <mergeCell ref="B157:H157"/>
    <mergeCell ref="B158:H158"/>
    <mergeCell ref="B159:H159"/>
    <mergeCell ref="B160:H160"/>
    <mergeCell ref="B161:H161"/>
    <mergeCell ref="B150:H150"/>
    <mergeCell ref="B151:H151"/>
    <mergeCell ref="B152:H152"/>
    <mergeCell ref="B153:H153"/>
    <mergeCell ref="B154:H154"/>
    <mergeCell ref="B155:H155"/>
    <mergeCell ref="B144:H144"/>
    <mergeCell ref="B145:H145"/>
    <mergeCell ref="B146:H146"/>
    <mergeCell ref="B147:H147"/>
    <mergeCell ref="B148:H148"/>
    <mergeCell ref="B149:H149"/>
    <mergeCell ref="B138:H138"/>
    <mergeCell ref="B139:H139"/>
    <mergeCell ref="B140:H140"/>
    <mergeCell ref="B141:H141"/>
    <mergeCell ref="B142:H142"/>
    <mergeCell ref="B143:H143"/>
    <mergeCell ref="B132:H132"/>
    <mergeCell ref="B133:H133"/>
    <mergeCell ref="B134:H134"/>
    <mergeCell ref="B135:H135"/>
    <mergeCell ref="B136:H136"/>
    <mergeCell ref="B137:H137"/>
    <mergeCell ref="B126:H126"/>
    <mergeCell ref="B127:H127"/>
    <mergeCell ref="B128:H128"/>
    <mergeCell ref="B129:H129"/>
    <mergeCell ref="B130:H130"/>
    <mergeCell ref="B131:H131"/>
    <mergeCell ref="B120:H120"/>
    <mergeCell ref="B121:H121"/>
    <mergeCell ref="B122:H122"/>
    <mergeCell ref="B123:H123"/>
    <mergeCell ref="B124:H124"/>
    <mergeCell ref="B125:H125"/>
    <mergeCell ref="B114:H114"/>
    <mergeCell ref="B115:H115"/>
    <mergeCell ref="B116:H116"/>
    <mergeCell ref="B117:H117"/>
    <mergeCell ref="B118:H118"/>
    <mergeCell ref="B119:H119"/>
    <mergeCell ref="B108:H108"/>
    <mergeCell ref="B109:H109"/>
    <mergeCell ref="B110:H110"/>
    <mergeCell ref="B111:H111"/>
    <mergeCell ref="B112:H112"/>
    <mergeCell ref="B113:H113"/>
    <mergeCell ref="B102:H102"/>
    <mergeCell ref="B103:H103"/>
    <mergeCell ref="B104:H104"/>
    <mergeCell ref="B105:H105"/>
    <mergeCell ref="B106:H106"/>
    <mergeCell ref="B107:H107"/>
    <mergeCell ref="B96:H96"/>
    <mergeCell ref="B97:H97"/>
    <mergeCell ref="B98:H98"/>
    <mergeCell ref="B99:H99"/>
    <mergeCell ref="B100:H100"/>
    <mergeCell ref="B101:H101"/>
    <mergeCell ref="B90:H90"/>
    <mergeCell ref="B91:H91"/>
    <mergeCell ref="B92:H92"/>
    <mergeCell ref="B93:H93"/>
    <mergeCell ref="B94:H94"/>
    <mergeCell ref="B95:H95"/>
    <mergeCell ref="B84:H84"/>
    <mergeCell ref="B85:H85"/>
    <mergeCell ref="B86:H86"/>
    <mergeCell ref="B87:H87"/>
    <mergeCell ref="B88:H88"/>
    <mergeCell ref="B89:H89"/>
    <mergeCell ref="B78:H78"/>
    <mergeCell ref="B79:H79"/>
    <mergeCell ref="B80:H80"/>
    <mergeCell ref="B81:H81"/>
    <mergeCell ref="B82:H82"/>
    <mergeCell ref="B83:H83"/>
    <mergeCell ref="B72:H72"/>
    <mergeCell ref="B73:H73"/>
    <mergeCell ref="B74:H74"/>
    <mergeCell ref="B75:H75"/>
    <mergeCell ref="B76:H76"/>
    <mergeCell ref="B77:H77"/>
    <mergeCell ref="B66:H66"/>
    <mergeCell ref="B67:H67"/>
    <mergeCell ref="B68:H68"/>
    <mergeCell ref="B69:H69"/>
    <mergeCell ref="B70:H70"/>
    <mergeCell ref="B71:H71"/>
    <mergeCell ref="B61:H61"/>
    <mergeCell ref="B62:H62"/>
    <mergeCell ref="B63:H63"/>
    <mergeCell ref="B64:H64"/>
    <mergeCell ref="B65:H65"/>
    <mergeCell ref="B54:H54"/>
    <mergeCell ref="B55:H55"/>
    <mergeCell ref="B56:H56"/>
    <mergeCell ref="B57:H57"/>
    <mergeCell ref="B58:H58"/>
    <mergeCell ref="B59:H59"/>
    <mergeCell ref="B46:H46"/>
    <mergeCell ref="B47:H47"/>
    <mergeCell ref="B48:H48"/>
    <mergeCell ref="B49:H49"/>
    <mergeCell ref="B50:H50"/>
    <mergeCell ref="B51:H51"/>
    <mergeCell ref="B52:H52"/>
    <mergeCell ref="B53:H53"/>
    <mergeCell ref="B60:H60"/>
  </mergeCells>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MIR_2021</vt:lpstr>
      <vt:lpstr>Metas</vt:lpstr>
      <vt:lpstr>Conteo_Ind</vt:lpstr>
      <vt:lpstr>Catálogos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 Leticia Rodríguez Garnica</dc:creator>
  <cp:lastModifiedBy>Usuario de Microsoft Office</cp:lastModifiedBy>
  <cp:lastPrinted>2019-08-19T19:22:44Z</cp:lastPrinted>
  <dcterms:created xsi:type="dcterms:W3CDTF">2019-02-19T18:01:26Z</dcterms:created>
  <dcterms:modified xsi:type="dcterms:W3CDTF">2021-07-07T21:13:32Z</dcterms:modified>
</cp:coreProperties>
</file>